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V23" i="12"/>
  <c r="Q23"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<sst xmlns="http://schemas.openxmlformats.org/spreadsheetml/2006/main" count="1003" uniqueCount="579">
  <si>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</si>
  <si>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</si>
  <si>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</si>
  <si>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</si>
  <si>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</si>
  <si>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</si>
  <si>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</si>
  <si>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</si>
  <si>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</si>
  <si>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</si>
  <si>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</si>
  <si>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</si>
  <si>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</si>
  <si>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</si>
  <si>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</si>
  <si>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</si>
  <si>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</si>
  <si>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</si>
  <si>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</si>
  <si>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</si>
  <si>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</si>
  <si>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</si>
  <si>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</si>
  <si>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</si>
  <si>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</si>
  <si>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</si>
  <si>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</si>
  <si>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</si>
  <si>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</si>
  <si>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</si>
  <si>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</si>
  <si>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</si>
  <si>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</si>
  <si>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</si>
  <si>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</si>
  <si>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</si>
  <si>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</si>
  <si>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</si>
  <si>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</si>
  <si>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</si>
  <si>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</si>
  <si>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</si>
  <si>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</si>
  <si>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</si>
  <si>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</si>
  <si>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</si>
  <si>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</si>
  <si>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</si>
  <si>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</si>
  <si>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</si>
  <si>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</si>
  <si>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</si>
  <si>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</si>
  <si>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</si>
  <si>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</si>
  <si>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</si>
  <si>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</si>
  <si>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</si>
  <si>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</si>
  <si>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</si>
  <si>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</si>
  <si>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</si>
  <si>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</si>
  <si>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</si>
  <si>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</si>
  <si>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</si>
  <si>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</si>
  <si>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</si>
  <si>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</si>
  <si>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</si>
  <si>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</si>
  <si>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</si>
  <si>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</si>
  <si>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</si>
  <si>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</si>
  <si>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</si>
  <si>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</si>
  <si>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</si>
  <si>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</si>
  <si>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</si>
  <si>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</si>
  <si>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</si>
  <si>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</si>
  <si>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</si>
  <si>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</si>
  <si>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</si>
  <si>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</si>
  <si>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</si>
  <si>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</si>
  <si>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</si>
  <si>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</si>
  <si>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三笠市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</si>
  <si>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</si>
  <si>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</si>
  <si>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</si>
  <si>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</si>
  <si>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</si>
  <si>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</si>
  <si>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</si>
  <si>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</si>
  <si>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</si>
  <si>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</si>
  <si>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</si>
  <si>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</si>
  <si>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</si>
  <si>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</si>
  <si>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</si>
  <si>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</si>
  <si>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</si>
  <si>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</si>
  <si>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</si>
  <si>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</si>
  <si>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</si>
  <si>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</si>
  <si>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</si>
  <si>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</si>
  <si>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</si>
  <si>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</si>
  <si>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</si>
  <si>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</si>
  <si>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</si>
  <si>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</si>
  <si>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</si>
  <si>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</si>
  <si>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</si>
  <si>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</si>
  <si>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</si>
  <si>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</si>
  <si>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</si>
  <si>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</si>
  <si>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</si>
  <si>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</si>
  <si>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</si>
  <si>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</si>
  <si>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</si>
  <si>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</si>
  <si>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</si>
  <si>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</si>
  <si>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</si>
  <si>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</si>
  <si>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</si>
  <si>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</si>
  <si>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</si>
  <si>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</si>
  <si>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</si>
  <si>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</si>
  <si>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</si>
  <si>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</si>
  <si>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</si>
  <si>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</si>
  <si>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</si>
  <si>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</si>
  <si>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</si>
  <si>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</si>
  <si>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</si>
  <si>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</si>
  <si>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</si>
  <si>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</si>
  <si>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</si>
  <si>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</si>
  <si>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</si>
  <si>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</si>
  <si>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</si>
  <si>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</si>
  <si>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</si>
  <si>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</si>
  <si>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</si>
  <si>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</si>
  <si>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</si>
  <si>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</si>
  <si>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</si>
  <si>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</si>
  <si>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</si>
  <si>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</si>
  <si>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</si>
  <si>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</si>
  <si>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</si>
  <si>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</si>
  <si>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</si>
  <si>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</si>
  <si>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</si>
  <si>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</si>
  <si>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</si>
  <si>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</si>
  <si>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</si>
  <si>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</si>
  <si>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</si>
  <si>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</si>
  <si>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</si>
  <si>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</si>
  <si>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</si>
  <si>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</si>
  <si>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</si>
  <si>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</si>
  <si>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</si>
  <si>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</si>
  <si>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</si>
  <si>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</si>
  <si>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</si>
  <si>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</si>
  <si>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</si>
  <si>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</si>
  <si>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</si>
  <si>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</si>
  <si>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</si>
  <si>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</si>
  <si>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</si>
  <si>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北海道三笠市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</si>
  <si>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</si>
  <si>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</si>
  <si>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</si>
  <si>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</si>
  <si>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</si>
  <si>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</si>
  <si>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</si>
  <si>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</si>
  <si>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</si>
  <si>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</si>
  <si>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</si>
  <si>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</si>
  <si>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</si>
  <si>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</si>
  <si>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</si>
  <si>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</si>
  <si>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</si>
  <si>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</si>
  <si>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</si>
  <si>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</si>
  <si>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</si>
  <si>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</si>
  <si>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</si>
  <si>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</si>
  <si>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</si>
  <si>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</si>
  <si>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</si>
  <si>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</si>
  <si>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</si>
  <si>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</si>
  <si>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</si>
  <si>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</si>
  <si>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</si>
  <si>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</si>
  <si>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</si>
  <si>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</si>
  <si>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</si>
  <si>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</si>
  <si>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</si>
  <si>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</si>
  <si>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</si>
  <si>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</si>
  <si>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</si>
  <si>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</si>
  <si>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</si>
  <si>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</si>
  <si>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</si>
  <si>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</si>
  <si>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</si>
  <si>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</si>
  <si>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</si>
  <si>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</si>
  <si>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</si>
  <si>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</si>
  <si>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</si>
  <si>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</si>
  <si>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</si>
  <si>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</si>
  <si>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</si>
  <si>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</si>
  <si>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</si>
  <si>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</si>
  <si>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</si>
  <si>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</si>
  <si>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</si>
  <si>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</si>
  <si>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</si>
  <si>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</si>
  <si>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</si>
  <si>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</si>
  <si>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</si>
  <si>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</si>
  <si>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</si>
  <si>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</si>
  <si>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</si>
  <si>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</si>
  <si>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</si>
  <si>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</si>
  <si>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</si>
  <si>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</si>
  <si>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</si>
  <si>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</si>
  <si>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</si>
  <si>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</si>
  <si>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</si>
  <si>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</si>
  <si>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</si>
  <si>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</si>
  <si>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</si>
  <si>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</si>
  <si>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</si>
  <si>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</si>
  <si>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</si>
  <si>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</si>
  <si>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</si>
  <si>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</si>
  <si>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</si>
  <si>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</si>
  <si>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</si>
  <si>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</si>
  <si>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</si>
  <si>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</si>
  <si>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</si>
  <si>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</si>
  <si>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</si>
  <si>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</si>
  <si>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</si>
  <si>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</si>
  <si>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</si>
  <si>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</si>
  <si>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</si>
  <si>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</si>
  <si>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</si>
  <si>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</si>
  <si>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</si>
  <si>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</si>
  <si>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</si>
  <si>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</si>
  <si>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</si>
  <si>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</si>
  <si>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</si>
  <si>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</si>
  <si>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</si>
  <si>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</si>
  <si>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</si>
  <si>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</si>
  <si>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</si>
  <si>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</si>
  <si>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</si>
  <si>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</si>
  <si>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</si>
  <si>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</si>
  <si>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</si>
  <si>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</si>
  <si>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</si>
  <si>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</si>
  <si>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</si>
  <si>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</si>
  <si>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</si>
  <si>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</si>
  <si>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</si>
  <si>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</si>
  <si>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</si>
  <si>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</si>
  <si>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</si>
  <si>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</si>
  <si>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</si>
  <si>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</si>
  <si>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北海道三笠市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</si>
  <si>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</si>
  <si>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</si>
  <si>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</si>
  <si>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</si>
  <si>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</si>
  <si>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</si>
  <si>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</si>
  <si>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</si>
  <si>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</si>
  <si>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</si>
  <si>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</si>
  <si>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</si>
  <si>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</si>
  <si>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</si>
  <si>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</si>
  <si>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</si>
  <si>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</si>
  <si>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</si>
  <si>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</si>
  <si>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</si>
  <si>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</si>
  <si>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</si>
  <si>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</si>
  <si>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</si>
  <si>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</si>
  <si>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</si>
  <si>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</si>
  <si>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</si>
  <si>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</si>
  <si>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</si>
  <si>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</si>
  <si>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</si>
  <si>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</si>
  <si>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</si>
  <si>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</si>
  <si>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</si>
  <si>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</si>
  <si>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</si>
  <si>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</si>
  <si>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</si>
  <si>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市立三笠総合病院事業会計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</si>
  <si>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</si>
  <si>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</si>
  <si>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</si>
  <si>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</si>
  <si>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</si>
  <si>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</si>
  <si>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</si>
  <si>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</si>
  <si>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</si>
  <si>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</si>
  <si>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</si>
  <si>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</si>
  <si>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</si>
  <si>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</si>
  <si>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</si>
  <si>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</si>
  <si>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</si>
  <si>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</si>
  <si>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</si>
  <si>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</si>
  <si>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</si>
  <si>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</si>
  <si>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</si>
  <si>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</si>
  <si>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</si>
  <si>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</si>
  <si>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</si>
  <si>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</si>
  <si>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</si>
  <si>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</si>
  <si>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</si>
  <si>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</si>
  <si>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</si>
  <si>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</si>
  <si>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</si>
  <si>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</si>
  <si>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</si>
  <si>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</si>
  <si>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</si>
  <si>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</si>
  <si>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</si>
  <si>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</si>
  <si>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</si>
  <si>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</si>
  <si>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</si>
  <si>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</si>
  <si>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</si>
  <si>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</si>
  <si>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</si>
  <si>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</si>
  <si>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</si>
  <si>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</si>
  <si>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</si>
  <si>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</si>
  <si>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</si>
  <si>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</si>
  <si>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</si>
  <si>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</si>
  <si>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</si>
  <si>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</si>
  <si>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</si>
  <si>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</si>
  <si>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</si>
  <si>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</si>
  <si>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</si>
  <si>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</si>
  <si>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</si>
  <si>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</si>
  <si>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</si>
  <si>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市立三笠総合病院事業会計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</si>
  <si>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</si>
  <si>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</si>
  <si>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</si>
  <si>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</si>
  <si>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</si>
  <si>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</si>
  <si>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</si>
  <si>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</si>
  <si>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</si>
  <si>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</si>
  <si>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</si>
  <si>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</si>
  <si>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</si>
  <si>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</si>
  <si>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</si>
  <si>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</si>
  <si>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</si>
  <si>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</si>
  <si>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</si>
  <si>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</si>
  <si>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</si>
  <si>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</si>
  <si>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</si>
  <si>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</si>
  <si>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</si>
  <si>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</si>
  <si>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</si>
  <si>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</si>
  <si>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</si>
  <si>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</si>
  <si>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</si>
  <si>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</si>
  <si>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</si>
  <si>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</si>
  <si>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</si>
  <si>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</si>
  <si>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</si>
  <si>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</si>
  <si>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</si>
  <si>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</si>
  <si>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</si>
  <si>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</si>
  <si>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</si>
  <si>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</si>
  <si>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</si>
  <si>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</si>
  <si>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</si>
  <si>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</si>
  <si>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</si>
  <si>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</si>
  <si>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</si>
  <si>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</si>
  <si>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</si>
  <si>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</si>
  <si>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</si>
  <si>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</si>
  <si>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</si>
  <si>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</si>
  <si>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</si>
  <si>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</si>
  <si>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</si>
  <si>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</si>
  <si>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</si>
  <si>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</si>
  <si>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</si>
  <si>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</si>
  <si>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</si>
  <si>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</si>
  <si>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</si>
  <si>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</si>
  <si>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</si>
  <si>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</si>
  <si>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</si>
  <si>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</si>
  <si>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</si>
  <si>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</si>
  <si>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</si>
  <si>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</si>
  <si>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</si>
  <si>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</si>
  <si>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</si>
  <si>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</si>
  <si>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</si>
  <si>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</si>
  <si>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</si>
  <si>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</si>
  <si>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</si>
  <si>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下水道事業会計</t>
  </si>
  <si>
    <t>一般会計</t>
  </si>
  <si>
    <t>国民健康保険特別会計</t>
  </si>
  <si>
    <t>水道事業会計</t>
  </si>
  <si>
    <t>介護保険特別会計</t>
  </si>
  <si>
    <t>後期高齢者医療特別会計</t>
  </si>
  <si>
    <t>市立三笠総合病院事業会計</t>
  </si>
  <si>
    <t>育英特別会計</t>
  </si>
  <si>
    <t>その他会計（赤字）</t>
  </si>
  <si>
    <t>その他会計（黒字）</t>
  </si>
  <si>
    <t>-</t>
    <phoneticPr fontId="2"/>
  </si>
  <si>
    <t>-</t>
    <phoneticPr fontId="2"/>
  </si>
  <si>
    <t>-</t>
    <phoneticPr fontId="2"/>
  </si>
  <si>
    <t>空知教育センター組合</t>
    <rPh sb="0" eb="2">
      <t>ソラチ</t>
    </rPh>
    <rPh sb="2" eb="4">
      <t>キョウイク</t>
    </rPh>
    <rPh sb="8" eb="10">
      <t>クミアイ</t>
    </rPh>
    <phoneticPr fontId="2"/>
  </si>
  <si>
    <t>南空知ふるさと市町村圏組合</t>
    <rPh sb="0" eb="1">
      <t>ミナミ</t>
    </rPh>
    <rPh sb="1" eb="3">
      <t>ソラチ</t>
    </rPh>
    <rPh sb="7" eb="10">
      <t>シチョウソン</t>
    </rPh>
    <rPh sb="10" eb="11">
      <t>ケン</t>
    </rPh>
    <rPh sb="11" eb="13">
      <t>クミアイ</t>
    </rPh>
    <phoneticPr fontId="2"/>
  </si>
  <si>
    <t>桂沢水道企業団</t>
    <rPh sb="0" eb="1">
      <t>カツラ</t>
    </rPh>
    <rPh sb="1" eb="2">
      <t>ザワ</t>
    </rPh>
    <rPh sb="2" eb="4">
      <t>スイドウ</t>
    </rPh>
    <rPh sb="4" eb="6">
      <t>キギョウ</t>
    </rPh>
    <rPh sb="6" eb="7">
      <t>ダン</t>
    </rPh>
    <phoneticPr fontId="2"/>
  </si>
  <si>
    <t>三笠振興開発株式会社</t>
    <rPh sb="0" eb="2">
      <t>ミカサ</t>
    </rPh>
    <rPh sb="2" eb="4">
      <t>シンコウ</t>
    </rPh>
    <rPh sb="4" eb="6">
      <t>カイハツ</t>
    </rPh>
    <rPh sb="6" eb="8">
      <t>カブシキ</t>
    </rPh>
    <rPh sb="8" eb="10">
      <t>カイシャ</t>
    </rPh>
    <phoneticPr fontId="2"/>
  </si>
  <si>
    <t>株式会社三笠振興公社</t>
    <rPh sb="0" eb="2">
      <t>カブシキ</t>
    </rPh>
    <rPh sb="2" eb="4">
      <t>カイシャ</t>
    </rPh>
    <rPh sb="4" eb="6">
      <t>ミカサ</t>
    </rPh>
    <rPh sb="6" eb="8">
      <t>シンコウ</t>
    </rPh>
    <rPh sb="8" eb="10">
      <t>コウシャ</t>
    </rPh>
    <phoneticPr fontId="2"/>
  </si>
  <si>
    <t>三笠市土地開発公社</t>
    <rPh sb="0" eb="3">
      <t>ミカサシ</t>
    </rPh>
    <rPh sb="3" eb="5">
      <t>トチ</t>
    </rPh>
    <rPh sb="5" eb="7">
      <t>カイハツ</t>
    </rPh>
    <rPh sb="7" eb="9">
      <t>コウシャ</t>
    </rPh>
    <phoneticPr fontId="2"/>
  </si>
  <si>
    <t>福祉基金</t>
    <rPh sb="0" eb="2">
      <t>フクシ</t>
    </rPh>
    <rPh sb="2" eb="4">
      <t>キキン</t>
    </rPh>
    <phoneticPr fontId="11"/>
  </si>
  <si>
    <t>市民生活確保基金</t>
    <rPh sb="0" eb="2">
      <t>シミン</t>
    </rPh>
    <rPh sb="2" eb="4">
      <t>セイカツ</t>
    </rPh>
    <rPh sb="4" eb="6">
      <t>カクホ</t>
    </rPh>
    <rPh sb="6" eb="8">
      <t>キキン</t>
    </rPh>
    <phoneticPr fontId="11"/>
  </si>
  <si>
    <t>こころのふるさと基金</t>
    <rPh sb="8" eb="10">
      <t>キキン</t>
    </rPh>
    <phoneticPr fontId="11"/>
  </si>
  <si>
    <t>育英基金</t>
    <rPh sb="0" eb="2">
      <t>イクエイ</t>
    </rPh>
    <rPh sb="2" eb="4">
      <t>キキン</t>
    </rPh>
    <phoneticPr fontId="11"/>
  </si>
  <si>
    <t>青少年基金</t>
    <rPh sb="0" eb="3">
      <t>セイショウネン</t>
    </rPh>
    <rPh sb="3" eb="5">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</si>
</sst>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xmlns:c16r2="http://schemas.microsoft.com/office/drawing/2015/06/chart">
            <c:ext xmlns:c16="http://schemas.microsoft.com/office/drawing/2014/chart" uri="{C3380CC4-5D6E-409C-BE32-E72D297353CC}">
              <c16:uniqueId val="{00000000-7A5A-464D-B841-DA361DD25A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202692</c:v>
                </c:pt>
                <c:pt idx="1">
                  <c:v>212042</c:v>
                </c:pt>
                <c:pt idx="2">
                  <c:v>238383</c:v>
                </c:pt>
                <c:pt idx="3">
                  <c:v>179378</c:v>
                </c:pt>
                <c:pt idx="4">
                  <c:v>200514</c:v>
                </c:pt>
              </c:numCache>
            </c:numRef>
          </c:val>
          <c:smooth val="0"/>
          <c:extLst xmlns:c16r2="http://schemas.microsoft.com/office/drawing/2015/06/chart">
            <c:ext xmlns:c16="http://schemas.microsoft.com/office/drawing/2014/chart" uri="{C3380CC4-5D6E-409C-BE32-E72D297353CC}">
              <c16:uniqueId val="{00000001-7A5A-464D-B841-DA361DD25AFF}"/>
            </c:ext>
          </c:extLst>
        </c:ser>
        <c:dLbls>
          <c:showLegendKey val="0"/>
          <c:showVal val="0"/>
          <c:showCatName val="0"/>
          <c:showSerName val="0"/>
          <c:showPercent val="0"/>
          <c:showBubbleSize val="0"/>
        </c:dLbls>
        <c:marker val="1"/>
        <c:smooth val="0"/>
        <c:axId val="122053760"/>
        <c:axId val="122055680"/>
      </c:lineChart>
      <c:catAx>
        <c:axId val="122053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55680"/>
        <c:crosses val="autoZero"/>
        <c:auto val="1"/>
        <c:lblAlgn val="ctr"/>
        <c:lblOffset val="100"/>
        <c:tickLblSkip val="1"/>
        <c:tickMarkSkip val="1"/>
        <c:noMultiLvlLbl val="0"/>
      </c:catAx>
      <c:valAx>
        <c:axId val="122055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5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2.74</c:v>
                </c:pt>
                <c:pt idx="1">
                  <c:v>2.9</c:v>
                </c:pt>
                <c:pt idx="2">
                  <c:v>2.4300000000000002</c:v>
                </c:pt>
                <c:pt idx="3">
                  <c:v>3.16</c:v>
                </c:pt>
                <c:pt idx="4">
                  <c:v>3.25</c:v>
                </c:pt>
              </c:numCache>
            </c:numRef>
          </c:val>
          <c:extLst xmlns:c16r2="http://schemas.microsoft.com/office/drawing/2015/06/chart">
            <c:ext xmlns:c16="http://schemas.microsoft.com/office/drawing/2014/chart" uri="{C3380CC4-5D6E-409C-BE32-E72D297353CC}">
              <c16:uniqueId val="{00000000-4EA0-426F-A797-33631EACB9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c:v>
                </c:pt>
                <c:pt idx="1">
                  <c:v>10.98</c:v>
                </c:pt>
                <c:pt idx="2">
                  <c:v>18.059999999999999</c:v>
                </c:pt>
                <c:pt idx="3">
                  <c:v>19.72</c:v>
                </c:pt>
                <c:pt idx="4">
                  <c:v>20.48</c:v>
                </c:pt>
              </c:numCache>
            </c:numRef>
          </c:val>
          <c:extLst xmlns:c16r2="http://schemas.microsoft.com/office/drawing/2015/06/chart">
            <c:ext xmlns:c16="http://schemas.microsoft.com/office/drawing/2014/chart" uri="{C3380CC4-5D6E-409C-BE32-E72D297353CC}">
              <c16:uniqueId val="{00000001-4EA0-426F-A797-33631EACB9F7}"/>
            </c:ext>
          </c:extLst>
        </c:ser>
        <c:dLbls>
          <c:showLegendKey val="0"/>
          <c:showVal val="0"/>
          <c:showCatName val="0"/>
          <c:showSerName val="0"/>
          <c:showPercent val="0"/>
          <c:showBubbleSize val="0"/>
        </c:dLbls>
        <c:gapWidth val="250"/>
        <c:overlap val="100"/>
        <c:axId val="148177664"/>
        <c:axId val="14817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c:v>
                </c:pt>
                <c:pt idx="1">
                  <c:v>11.07</c:v>
                </c:pt>
                <c:pt idx="2">
                  <c:v>6.63</c:v>
                </c:pt>
                <c:pt idx="3">
                  <c:v>2.02</c:v>
                </c:pt>
                <c:pt idx="4">
                  <c:v>0.77</c:v>
                </c:pt>
              </c:numCache>
            </c:numRef>
          </c:val>
          <c:smooth val="0"/>
          <c:extLst xmlns:c16r2="http://schemas.microsoft.com/office/drawing/2015/06/chart">
            <c:ext xmlns:c16="http://schemas.microsoft.com/office/drawing/2014/chart" uri="{C3380CC4-5D6E-409C-BE32-E72D297353CC}">
              <c16:uniqueId val="{00000002-4EA0-426F-A797-33631EACB9F7}"/>
            </c:ext>
          </c:extLst>
        </c:ser>
        <c:dLbls>
          <c:showLegendKey val="0"/>
          <c:showVal val="0"/>
          <c:showCatName val="0"/>
          <c:showSerName val="0"/>
          <c:showPercent val="0"/>
          <c:showBubbleSize val="0"/>
        </c:dLbls>
        <c:marker val="1"/>
        <c:smooth val="0"/>
        <c:axId val="148177664"/>
        <c:axId val="148179584"/>
      </c:lineChart>
      <c:catAx>
        <c:axId val="14817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179584"/>
        <c:crosses val="autoZero"/>
        <c:auto val="1"/>
        <c:lblAlgn val="ctr"/>
        <c:lblOffset val="100"/>
        <c:tickLblSkip val="1"/>
        <c:tickMarkSkip val="1"/>
        <c:noMultiLvlLbl val="0"/>
      </c:catAx>
      <c:valAx>
        <c:axId val="14817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17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A90-480F-8A3E-A17278147C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A90-480F-8A3E-A17278147CF0}"/>
            </c:ext>
          </c:extLst>
        </c:ser>
        <c:ser>
          <c:idx val="2"/>
          <c:order val="2"/>
          <c:tx>
            <c:strRef>
              <c:f>データシート!$A$29</c:f>
              <c:strCache>
                <c:ptCount val="1"/>
                <c:pt idx="0">
                  <c:v>育英特別会計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A90-480F-8A3E-A17278147CF0}"/>
            </c:ext>
          </c:extLst>
        </c:ser>
        <c:ser>
          <c:idx val="3"/>
          <c:order val="3"/>
          <c:tx>
            <c:strRef>
              <c:f>データシート!$A$30</c:f>
              <c:strCache>
                <c:ptCount val="1"/>
                <c:pt idx="0">
                  <c:v>市立三笠総合病院事業会計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1.81</c:v>
                </c:pt>
                <c:pt idx="6">
                  <c:v>#N/A</c:v>
                </c:pt>
                <c:pt idx="7">
                  <c:v>2.38</c:v>
                </c:pt>
                <c:pt idx="8">
                  <c:v>#N/A</c:v>
                </c:pt>
                <c:pt idx="9">
                  <c:v>0.02</c:v>
                </c:pt>
              </c:numCache>
            </c:numRef>
          </c:val>
          <c:extLst xmlns:c16r2="http://schemas.microsoft.com/office/drawing/2015/06/chart">
            <c:ext xmlns:c16="http://schemas.microsoft.com/office/drawing/2014/chart" uri="{C3380CC4-5D6E-409C-BE32-E72D297353CC}">
              <c16:uniqueId val="{00000003-0A90-480F-8A3E-A17278147CF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0A90-480F-8A3E-A17278147CF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1.38</c:v>
                </c:pt>
                <c:pt idx="2">
                  <c:v>#N/A</c:v>
                </c:pt>
                <c:pt idx="3">
                  <c:v>0.98</c:v>
                </c:pt>
                <c:pt idx="4">
                  <c:v>#N/A</c:v>
                </c:pt>
                <c:pt idx="5">
                  <c:v>1.47</c:v>
                </c:pt>
                <c:pt idx="6">
                  <c:v>#N/A</c:v>
                </c:pt>
                <c:pt idx="7">
                  <c:v>0.99</c:v>
                </c:pt>
                <c:pt idx="8">
                  <c:v>#N/A</c:v>
                </c:pt>
                <c:pt idx="9">
                  <c:v>0.99</c:v>
                </c:pt>
              </c:numCache>
            </c:numRef>
          </c:val>
          <c:extLst xmlns:c16r2="http://schemas.microsoft.com/office/drawing/2015/06/chart">
            <c:ext xmlns:c16="http://schemas.microsoft.com/office/drawing/2014/chart" uri="{C3380CC4-5D6E-409C-BE32-E72D297353CC}">
              <c16:uniqueId val="{00000005-0A90-480F-8A3E-A17278147CF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5.12</c:v>
                </c:pt>
                <c:pt idx="2">
                  <c:v>#N/A</c:v>
                </c:pt>
                <c:pt idx="3">
                  <c:v>5.23</c:v>
                </c:pt>
                <c:pt idx="4">
                  <c:v>#N/A</c:v>
                </c:pt>
                <c:pt idx="5">
                  <c:v>3.98</c:v>
                </c:pt>
                <c:pt idx="6">
                  <c:v>#N/A</c:v>
                </c:pt>
                <c:pt idx="7">
                  <c:v>2.59</c:v>
                </c:pt>
                <c:pt idx="8">
                  <c:v>#N/A</c:v>
                </c:pt>
                <c:pt idx="9">
                  <c:v>1.94</c:v>
                </c:pt>
              </c:numCache>
            </c:numRef>
          </c:val>
          <c:extLst xmlns:c16r2="http://schemas.microsoft.com/office/drawing/2015/06/chart">
            <c:ext xmlns:c16="http://schemas.microsoft.com/office/drawing/2014/chart" uri="{C3380CC4-5D6E-409C-BE32-E72D297353CC}">
              <c16:uniqueId val="{00000006-0A90-480F-8A3E-A17278147CF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2.19</c:v>
                </c:pt>
                <c:pt idx="2">
                  <c:v>#N/A</c:v>
                </c:pt>
                <c:pt idx="3">
                  <c:v>1.91</c:v>
                </c:pt>
                <c:pt idx="4">
                  <c:v>#N/A</c:v>
                </c:pt>
                <c:pt idx="5">
                  <c:v>2.12</c:v>
                </c:pt>
                <c:pt idx="6">
                  <c:v>#N/A</c:v>
                </c:pt>
                <c:pt idx="7">
                  <c:v>2.0299999999999998</c:v>
                </c:pt>
                <c:pt idx="8">
                  <c:v>#N/A</c:v>
                </c:pt>
                <c:pt idx="9">
                  <c:v>3.2</c:v>
                </c:pt>
              </c:numCache>
            </c:numRef>
          </c:val>
          <c:extLst xmlns:c16r2="http://schemas.microsoft.com/office/drawing/2015/06/chart">
            <c:ext xmlns:c16="http://schemas.microsoft.com/office/drawing/2014/chart" uri="{C3380CC4-5D6E-409C-BE32-E72D297353CC}">
              <c16:uniqueId val="{00000007-0A90-480F-8A3E-A17278147CF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2.73</c:v>
                </c:pt>
                <c:pt idx="2">
                  <c:v>#N/A</c:v>
                </c:pt>
                <c:pt idx="3">
                  <c:v>2.89</c:v>
                </c:pt>
                <c:pt idx="4">
                  <c:v>#N/A</c:v>
                </c:pt>
                <c:pt idx="5">
                  <c:v>2.4300000000000002</c:v>
                </c:pt>
                <c:pt idx="6">
                  <c:v>#N/A</c:v>
                </c:pt>
                <c:pt idx="7">
                  <c:v>3.15</c:v>
                </c:pt>
                <c:pt idx="8">
                  <c:v>#N/A</c:v>
                </c:pt>
                <c:pt idx="9">
                  <c:v>3.25</c:v>
                </c:pt>
              </c:numCache>
            </c:numRef>
          </c:val>
          <c:extLst xmlns:c16r2="http://schemas.microsoft.com/office/drawing/2015/06/chart">
            <c:ext xmlns:c16="http://schemas.microsoft.com/office/drawing/2014/chart" uri="{C3380CC4-5D6E-409C-BE32-E72D297353CC}">
              <c16:uniqueId val="{00000008-0A90-480F-8A3E-A17278147CF0}"/>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3.13</c:v>
                </c:pt>
                <c:pt idx="2">
                  <c:v>#N/A</c:v>
                </c:pt>
                <c:pt idx="3">
                  <c:v>2.9</c:v>
                </c:pt>
                <c:pt idx="4">
                  <c:v>#N/A</c:v>
                </c:pt>
                <c:pt idx="5">
                  <c:v>3.49</c:v>
                </c:pt>
                <c:pt idx="6">
                  <c:v>#N/A</c:v>
                </c:pt>
                <c:pt idx="7">
                  <c:v>3.19</c:v>
                </c:pt>
                <c:pt idx="8">
                  <c:v>#N/A</c:v>
                </c:pt>
                <c:pt idx="9">
                  <c:v>3.3</c:v>
                </c:pt>
              </c:numCache>
            </c:numRef>
          </c:val>
          <c:extLst xmlns:c16r2="http://schemas.microsoft.com/office/drawing/2015/06/chart">
            <c:ext xmlns:c16="http://schemas.microsoft.com/office/drawing/2014/chart" uri="{C3380CC4-5D6E-409C-BE32-E72D297353CC}">
              <c16:uniqueId val="{00000009-0A90-480F-8A3E-A17278147CF0}"/>
            </c:ext>
          </c:extLst>
        </c:ser>
        <c:dLbls>
          <c:showLegendKey val="0"/>
          <c:showVal val="0"/>
          <c:showCatName val="0"/>
          <c:showSerName val="0"/>
          <c:showPercent val="0"/>
          <c:showBubbleSize val="0"/>
        </c:dLbls>
        <c:gapWidth val="150"/>
        <c:overlap val="100"/>
        <c:axId val="154618112"/>
        <c:axId val="154628096"/>
      </c:barChart>
      <c:catAx>
        <c:axId val="15461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628096"/>
        <c:crosses val="autoZero"/>
        <c:auto val="1"/>
        <c:lblAlgn val="ctr"/>
        <c:lblOffset val="100"/>
        <c:tickLblSkip val="1"/>
        <c:tickMarkSkip val="1"/>
        <c:noMultiLvlLbl val="0"/>
      </c:catAx>
      <c:valAx>
        <c:axId val="15462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1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885</c:v>
                </c:pt>
                <c:pt idx="5">
                  <c:v>862</c:v>
                </c:pt>
                <c:pt idx="8">
                  <c:v>839</c:v>
                </c:pt>
                <c:pt idx="11">
                  <c:v>842</c:v>
                </c:pt>
                <c:pt idx="14">
                  <c:v>858</c:v>
                </c:pt>
              </c:numCache>
            </c:numRef>
          </c:val>
          <c:extLst xmlns:c16r2="http://schemas.microsoft.com/office/drawing/2015/06/chart">
            <c:ext xmlns:c16="http://schemas.microsoft.com/office/drawing/2014/chart" uri="{C3380CC4-5D6E-409C-BE32-E72D297353CC}">
              <c16:uniqueId val="{00000000-068E-47E2-9DE4-2C0CFB26B0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068E-47E2-9DE4-2C0CFB26B0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5</c:v>
                </c:pt>
                <c:pt idx="9">
                  <c:v>4</c:v>
                </c:pt>
                <c:pt idx="12">
                  <c:v>4</c:v>
                </c:pt>
              </c:numCache>
            </c:numRef>
          </c:val>
          <c:extLst xmlns:c16r2="http://schemas.microsoft.com/office/drawing/2015/06/chart">
            <c:ext xmlns:c16="http://schemas.microsoft.com/office/drawing/2014/chart" uri="{C3380CC4-5D6E-409C-BE32-E72D297353CC}">
              <c16:uniqueId val="{00000002-068E-47E2-9DE4-2C0CFB26B0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68E-47E2-9DE4-2C0CFB26B0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383</c:v>
                </c:pt>
                <c:pt idx="3">
                  <c:v>358</c:v>
                </c:pt>
                <c:pt idx="6">
                  <c:v>328</c:v>
                </c:pt>
                <c:pt idx="9">
                  <c:v>355</c:v>
                </c:pt>
                <c:pt idx="12">
                  <c:v>324</c:v>
                </c:pt>
              </c:numCache>
            </c:numRef>
          </c:val>
          <c:extLst xmlns:c16r2="http://schemas.microsoft.com/office/drawing/2015/06/chart">
            <c:ext xmlns:c16="http://schemas.microsoft.com/office/drawing/2014/chart" uri="{C3380CC4-5D6E-409C-BE32-E72D297353CC}">
              <c16:uniqueId val="{00000004-068E-47E2-9DE4-2C0CFB26B0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8E-47E2-9DE4-2C0CFB26B0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68E-47E2-9DE4-2C0CFB26B0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828</c:v>
                </c:pt>
                <c:pt idx="3">
                  <c:v>757</c:v>
                </c:pt>
                <c:pt idx="6">
                  <c:v>748</c:v>
                </c:pt>
                <c:pt idx="9">
                  <c:v>769</c:v>
                </c:pt>
                <c:pt idx="12">
                  <c:v>809</c:v>
                </c:pt>
              </c:numCache>
            </c:numRef>
          </c:val>
          <c:extLst xmlns:c16r2="http://schemas.microsoft.com/office/drawing/2015/06/chart">
            <c:ext xmlns:c16="http://schemas.microsoft.com/office/drawing/2014/chart" uri="{C3380CC4-5D6E-409C-BE32-E72D297353CC}">
              <c16:uniqueId val="{00000007-068E-47E2-9DE4-2C0CFB26B0FC}"/>
            </c:ext>
          </c:extLst>
        </c:ser>
        <c:dLbls>
          <c:showLegendKey val="0"/>
          <c:showVal val="0"/>
          <c:showCatName val="0"/>
          <c:showSerName val="0"/>
          <c:showPercent val="0"/>
          <c:showBubbleSize val="0"/>
        </c:dLbls>
        <c:gapWidth val="100"/>
        <c:overlap val="100"/>
        <c:axId val="154564096"/>
        <c:axId val="15456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332</c:v>
                </c:pt>
                <c:pt idx="2">
                  <c:v>#N/A</c:v>
                </c:pt>
                <c:pt idx="3">
                  <c:v>#N/A</c:v>
                </c:pt>
                <c:pt idx="4">
                  <c:v>259</c:v>
                </c:pt>
                <c:pt idx="5">
                  <c:v>#N/A</c:v>
                </c:pt>
                <c:pt idx="6">
                  <c:v>#N/A</c:v>
                </c:pt>
                <c:pt idx="7">
                  <c:v>242</c:v>
                </c:pt>
                <c:pt idx="8">
                  <c:v>#N/A</c:v>
                </c:pt>
                <c:pt idx="9">
                  <c:v>#N/A</c:v>
                </c:pt>
                <c:pt idx="10">
                  <c:v>286</c:v>
                </c:pt>
                <c:pt idx="11">
                  <c:v>#N/A</c:v>
                </c:pt>
                <c:pt idx="12">
                  <c:v>#N/A</c:v>
                </c:pt>
                <c:pt idx="13">
                  <c:v>279</c:v>
                </c:pt>
                <c:pt idx="14">
                  <c:v>#N/A</c:v>
                </c:pt>
              </c:numCache>
            </c:numRef>
          </c:val>
          <c:smooth val="0"/>
          <c:extLst xmlns:c16r2="http://schemas.microsoft.com/office/drawing/2015/06/chart">
            <c:ext xmlns:c16="http://schemas.microsoft.com/office/drawing/2014/chart" uri="{C3380CC4-5D6E-409C-BE32-E72D297353CC}">
              <c16:uniqueId val="{00000008-068E-47E2-9DE4-2C0CFB26B0FC}"/>
            </c:ext>
          </c:extLst>
        </c:ser>
        <c:dLbls>
          <c:showLegendKey val="0"/>
          <c:showVal val="0"/>
          <c:showCatName val="0"/>
          <c:showSerName val="0"/>
          <c:showPercent val="0"/>
          <c:showBubbleSize val="0"/>
        </c:dLbls>
        <c:marker val="1"/>
        <c:smooth val="0"/>
        <c:axId val="154564096"/>
        <c:axId val="154566016"/>
      </c:lineChart>
      <c:catAx>
        <c:axId val="15456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566016"/>
        <c:crosses val="autoZero"/>
        <c:auto val="1"/>
        <c:lblAlgn val="ctr"/>
        <c:lblOffset val="100"/>
        <c:tickLblSkip val="1"/>
        <c:tickMarkSkip val="1"/>
        <c:noMultiLvlLbl val="0"/>
      </c:catAx>
      <c:valAx>
        <c:axId val="15456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56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6634</c:v>
                </c:pt>
                <c:pt idx="5">
                  <c:v>6502</c:v>
                </c:pt>
                <c:pt idx="8">
                  <c:v>7116</c:v>
                </c:pt>
                <c:pt idx="11">
                  <c:v>7381</c:v>
                </c:pt>
                <c:pt idx="14">
                  <c:v>7321</c:v>
                </c:pt>
              </c:numCache>
            </c:numRef>
          </c:val>
          <c:extLst xmlns:c16r2="http://schemas.microsoft.com/office/drawing/2015/06/chart">
            <c:ext xmlns:c16="http://schemas.microsoft.com/office/drawing/2014/chart" uri="{C3380CC4-5D6E-409C-BE32-E72D297353CC}">
              <c16:uniqueId val="{00000000-ACAA-418D-AEB5-E2E1CF0043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1462</c:v>
                </c:pt>
                <c:pt idx="5">
                  <c:v>2245</c:v>
                </c:pt>
                <c:pt idx="8">
                  <c:v>2345</c:v>
                </c:pt>
                <c:pt idx="11">
                  <c:v>2381</c:v>
                </c:pt>
                <c:pt idx="14">
                  <c:v>2372</c:v>
                </c:pt>
              </c:numCache>
            </c:numRef>
          </c:val>
          <c:extLst xmlns:c16r2="http://schemas.microsoft.com/office/drawing/2015/06/chart">
            <c:ext xmlns:c16="http://schemas.microsoft.com/office/drawing/2014/chart" uri="{C3380CC4-5D6E-409C-BE32-E72D297353CC}">
              <c16:uniqueId val="{00000001-ACAA-418D-AEB5-E2E1CF0043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1054</c:v>
                </c:pt>
                <c:pt idx="5">
                  <c:v>1115</c:v>
                </c:pt>
                <c:pt idx="8">
                  <c:v>1622</c:v>
                </c:pt>
                <c:pt idx="11">
                  <c:v>1626</c:v>
                </c:pt>
                <c:pt idx="14">
                  <c:v>1593</c:v>
                </c:pt>
              </c:numCache>
            </c:numRef>
          </c:val>
          <c:extLst xmlns:c16r2="http://schemas.microsoft.com/office/drawing/2015/06/chart">
            <c:ext xmlns:c16="http://schemas.microsoft.com/office/drawing/2014/chart" uri="{C3380CC4-5D6E-409C-BE32-E72D297353CC}">
              <c16:uniqueId val="{00000002-ACAA-418D-AEB5-E2E1CF0043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AA-418D-AEB5-E2E1CF0043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CAA-418D-AEB5-E2E1CF0043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130</c:v>
                </c:pt>
                <c:pt idx="3">
                  <c:v>128</c:v>
                </c:pt>
                <c:pt idx="6">
                  <c:v>122</c:v>
                </c:pt>
                <c:pt idx="9">
                  <c:v>116</c:v>
                </c:pt>
                <c:pt idx="12">
                  <c:v>70</c:v>
                </c:pt>
              </c:numCache>
            </c:numRef>
          </c:val>
          <c:extLst xmlns:c16r2="http://schemas.microsoft.com/office/drawing/2015/06/chart">
            <c:ext xmlns:c16="http://schemas.microsoft.com/office/drawing/2014/chart" uri="{C3380CC4-5D6E-409C-BE32-E72D297353CC}">
              <c16:uniqueId val="{00000005-ACAA-418D-AEB5-E2E1CF0043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1665</c:v>
                </c:pt>
                <c:pt idx="3">
                  <c:v>1457</c:v>
                </c:pt>
                <c:pt idx="6">
                  <c:v>1340</c:v>
                </c:pt>
                <c:pt idx="9">
                  <c:v>1341</c:v>
                </c:pt>
                <c:pt idx="12">
                  <c:v>1270</c:v>
                </c:pt>
              </c:numCache>
            </c:numRef>
          </c:val>
          <c:extLst xmlns:c16r2="http://schemas.microsoft.com/office/drawing/2015/06/chart">
            <c:ext xmlns:c16="http://schemas.microsoft.com/office/drawing/2014/chart" uri="{C3380CC4-5D6E-409C-BE32-E72D297353CC}">
              <c16:uniqueId val="{00000006-ACAA-418D-AEB5-E2E1CF0043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CAA-418D-AEB5-E2E1CF0043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2707</c:v>
                </c:pt>
                <c:pt idx="3">
                  <c:v>2280</c:v>
                </c:pt>
                <c:pt idx="6">
                  <c:v>2075</c:v>
                </c:pt>
                <c:pt idx="9">
                  <c:v>2187</c:v>
                </c:pt>
                <c:pt idx="12">
                  <c:v>2263</c:v>
                </c:pt>
              </c:numCache>
            </c:numRef>
          </c:val>
          <c:extLst xmlns:c16r2="http://schemas.microsoft.com/office/drawing/2015/06/chart">
            <c:ext xmlns:c16="http://schemas.microsoft.com/office/drawing/2014/chart" uri="{C3380CC4-5D6E-409C-BE32-E72D297353CC}">
              <c16:uniqueId val="{00000008-ACAA-418D-AEB5-E2E1CF0043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c:v>
                </c:pt>
                <c:pt idx="3">
                  <c:v>21</c:v>
                </c:pt>
                <c:pt idx="6">
                  <c:v>16</c:v>
                </c:pt>
                <c:pt idx="9">
                  <c:v>12</c:v>
                </c:pt>
                <c:pt idx="12">
                  <c:v>8</c:v>
                </c:pt>
              </c:numCache>
            </c:numRef>
          </c:val>
          <c:extLst xmlns:c16r2="http://schemas.microsoft.com/office/drawing/2015/06/chart">
            <c:ext xmlns:c16="http://schemas.microsoft.com/office/drawing/2014/chart" uri="{C3380CC4-5D6E-409C-BE32-E72D297353CC}">
              <c16:uniqueId val="{00000009-ACAA-418D-AEB5-E2E1CF0043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8414</c:v>
                </c:pt>
                <c:pt idx="3">
                  <c:v>8891</c:v>
                </c:pt>
                <c:pt idx="6">
                  <c:v>9453</c:v>
                </c:pt>
                <c:pt idx="9">
                  <c:v>9842</c:v>
                </c:pt>
                <c:pt idx="12">
                  <c:v>10294</c:v>
                </c:pt>
              </c:numCache>
            </c:numRef>
          </c:val>
          <c:extLst xmlns:c16r2="http://schemas.microsoft.com/office/drawing/2015/06/chart">
            <c:ext xmlns:c16="http://schemas.microsoft.com/office/drawing/2014/chart" uri="{C3380CC4-5D6E-409C-BE32-E72D297353CC}">
              <c16:uniqueId val="{0000000A-ACAA-418D-AEB5-E2E1CF0043C9}"/>
            </c:ext>
          </c:extLst>
        </c:ser>
        <c:dLbls>
          <c:showLegendKey val="0"/>
          <c:showVal val="0"/>
          <c:showCatName val="0"/>
          <c:showSerName val="0"/>
          <c:showPercent val="0"/>
          <c:showBubbleSize val="0"/>
        </c:dLbls>
        <c:gapWidth val="100"/>
        <c:overlap val="100"/>
        <c:axId val="140105600"/>
        <c:axId val="140111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3790</c:v>
                </c:pt>
                <c:pt idx="2">
                  <c:v>#N/A</c:v>
                </c:pt>
                <c:pt idx="3">
                  <c:v>#N/A</c:v>
                </c:pt>
                <c:pt idx="4">
                  <c:v>2915</c:v>
                </c:pt>
                <c:pt idx="5">
                  <c:v>#N/A</c:v>
                </c:pt>
                <c:pt idx="6">
                  <c:v>#N/A</c:v>
                </c:pt>
                <c:pt idx="7">
                  <c:v>1923</c:v>
                </c:pt>
                <c:pt idx="8">
                  <c:v>#N/A</c:v>
                </c:pt>
                <c:pt idx="9">
                  <c:v>#N/A</c:v>
                </c:pt>
                <c:pt idx="10">
                  <c:v>2111</c:v>
                </c:pt>
                <c:pt idx="11">
                  <c:v>#N/A</c:v>
                </c:pt>
                <c:pt idx="12">
                  <c:v>#N/A</c:v>
                </c:pt>
                <c:pt idx="13">
                  <c:v>2620</c:v>
                </c:pt>
                <c:pt idx="14">
                  <c:v>#N/A</c:v>
                </c:pt>
              </c:numCache>
            </c:numRef>
          </c:val>
          <c:smooth val="0"/>
          <c:extLst xmlns:c16r2="http://schemas.microsoft.com/office/drawing/2015/06/chart">
            <c:ext xmlns:c16="http://schemas.microsoft.com/office/drawing/2014/chart" uri="{C3380CC4-5D6E-409C-BE32-E72D297353CC}">
              <c16:uniqueId val="{0000000B-ACAA-418D-AEB5-E2E1CF0043C9}"/>
            </c:ext>
          </c:extLst>
        </c:ser>
        <c:dLbls>
          <c:showLegendKey val="0"/>
          <c:showVal val="0"/>
          <c:showCatName val="0"/>
          <c:showSerName val="0"/>
          <c:showPercent val="0"/>
          <c:showBubbleSize val="0"/>
        </c:dLbls>
        <c:marker val="1"/>
        <c:smooth val="0"/>
        <c:axId val="140105600"/>
        <c:axId val="140111872"/>
      </c:lineChart>
      <c:catAx>
        <c:axId val="14010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111872"/>
        <c:crosses val="autoZero"/>
        <c:auto val="1"/>
        <c:lblAlgn val="ctr"/>
        <c:lblOffset val="100"/>
        <c:tickLblSkip val="1"/>
        <c:tickMarkSkip val="1"/>
        <c:noMultiLvlLbl val="0"/>
      </c:catAx>
      <c:valAx>
        <c:axId val="14011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0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878</c:v>
                </c:pt>
                <c:pt idx="1">
                  <c:v>941</c:v>
                </c:pt>
                <c:pt idx="2">
                  <c:v>974</c:v>
                </c:pt>
              </c:numCache>
            </c:numRef>
          </c:val>
          <c:extLst xmlns:c16r2="http://schemas.microsoft.com/office/drawing/2015/06/chart">
            <c:ext xmlns:c16="http://schemas.microsoft.com/office/drawing/2014/chart" uri="{C3380CC4-5D6E-409C-BE32-E72D297353CC}">
              <c16:uniqueId val="{00000000-DADE-4825-B413-DC22C9171D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103</c:v>
                </c:pt>
                <c:pt idx="1">
                  <c:v>143</c:v>
                </c:pt>
                <c:pt idx="2">
                  <c:v>183</c:v>
                </c:pt>
              </c:numCache>
            </c:numRef>
          </c:val>
          <c:extLst xmlns:c16r2="http://schemas.microsoft.com/office/drawing/2015/06/chart">
            <c:ext xmlns:c16="http://schemas.microsoft.com/office/drawing/2014/chart" uri="{C3380CC4-5D6E-409C-BE32-E72D297353CC}">
              <c16:uniqueId val="{00000001-DADE-4825-B413-DC22C9171D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496</c:v>
                </c:pt>
                <c:pt idx="1">
                  <c:v>521</c:v>
                </c:pt>
                <c:pt idx="2">
                  <c:v>598</c:v>
                </c:pt>
              </c:numCache>
            </c:numRef>
          </c:val>
          <c:extLst xmlns:c16r2="http://schemas.microsoft.com/office/drawing/2015/06/chart">
            <c:ext xmlns:c16="http://schemas.microsoft.com/office/drawing/2014/chart" uri="{C3380CC4-5D6E-409C-BE32-E72D297353CC}">
              <c16:uniqueId val="{00000002-DADE-4825-B413-DC22C9171DDD}"/>
            </c:ext>
          </c:extLst>
        </c:ser>
        <c:dLbls>
          <c:showLegendKey val="0"/>
          <c:showVal val="0"/>
          <c:showCatName val="0"/>
          <c:showSerName val="0"/>
          <c:showPercent val="0"/>
          <c:showBubbleSize val="0"/>
        </c:dLbls>
        <c:gapWidth val="120"/>
        <c:overlap val="100"/>
        <c:axId val="155244032"/>
        <c:axId val="155245568"/>
      </c:barChart>
      <c:catAx>
        <c:axId val="15524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5245568"/>
        <c:crosses val="autoZero"/>
        <c:auto val="1"/>
        <c:lblAlgn val="ctr"/>
        <c:lblOffset val="100"/>
        <c:tickLblSkip val="1"/>
        <c:tickMarkSkip val="1"/>
        <c:noMultiLvlLbl val="0"/>
      </c:catAx>
      <c:valAx>
        <c:axId val="155245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524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北海道三笠市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近年の大型事業にかかる起債発行により、前年度に比べ償還金が増加した。</a:t>
          </a:r>
          <a:endParaRPr lang="ja-JP" altLang="ja-JP" sz="1300">
            <a:effectLst/>
          </a:endParaRPr>
        </a:p>
        <a:p>
          <a:r>
            <a:rPr kumimoji="1" lang="ja-JP" altLang="ja-JP" sz="1300">
              <a:solidFill>
                <a:schemeClr val="dk1"/>
              </a:solidFill>
              <a:effectLst/>
              <a:latin typeface="+mn-lt"/>
              <a:ea typeface="+mn-ea"/>
              <a:cs typeface="+mn-cs"/>
            </a:rPr>
            <a:t>今後も公債費の抑制に努める。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北海道三笠市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地方債現在高は増加しているが、充当可能財源も増加傾向のため将来負担額の上昇が抑制されている。</a:t>
          </a:r>
          <a:endParaRPr lang="ja-JP" altLang="ja-JP" sz="1300">
            <a:effectLst/>
          </a:endParaRPr>
        </a:p>
        <a:p>
          <a:r>
            <a:rPr kumimoji="1" lang="ja-JP" altLang="ja-JP" sz="1300">
              <a:solidFill>
                <a:schemeClr val="dk1"/>
              </a:solidFill>
              <a:effectLst/>
              <a:latin typeface="+mn-lt"/>
              <a:ea typeface="+mn-ea"/>
              <a:cs typeface="+mn-cs"/>
            </a:rPr>
            <a:t>今後も継続した起債発行の抑制により、財政健全化に努める。</a:t>
          </a:r>
          <a:endParaRPr kumimoji="1" lang="en-US" altLang="ja-JP" sz="13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北海道三笠市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決算剰余金を財政調整基金に積み立てたほか、減債基金については、起債償還額に係る財源対策での積み立てを行ったほか、その他特定目的基金では平成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年度より公共施設整備等基金の設置、ふるさと納税寄附金の増加等により基金全体が増加している一方、病院経営対策補助による財政調整基金の取り崩しを行っている。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決算剰余金の積み立て等、一定額</a:t>
          </a:r>
          <a:r>
            <a:rPr kumimoji="1" lang="ja-JP" altLang="en-US" sz="1300">
              <a:solidFill>
                <a:schemeClr val="dk1"/>
              </a:solidFill>
              <a:effectLst/>
              <a:latin typeface="+mn-lt"/>
              <a:ea typeface="+mn-ea"/>
              <a:cs typeface="+mn-cs"/>
            </a:rPr>
            <a:t>を財政調整基金</a:t>
          </a:r>
          <a:r>
            <a:rPr kumimoji="1" lang="ja-JP" altLang="ja-JP" sz="1300">
              <a:solidFill>
                <a:schemeClr val="dk1"/>
              </a:solidFill>
              <a:effectLst/>
              <a:latin typeface="+mn-lt"/>
              <a:ea typeface="+mn-ea"/>
              <a:cs typeface="+mn-cs"/>
            </a:rPr>
            <a:t>へ積み立て</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また、将来的な公共施設の整備の財源対策として、公共施設整備等基金への積み立てを予定している。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・福祉基金：在宅福祉、健康及び生きがいづくり並びにボランティア活動等福祉事業の資金に充てるため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・市民生活交通確保基金：市民の生活に必要な交通の確保を図るため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・こころのふるさと基金：ふるさと三笠を応援するための寄附金を財源として、個性にあふれ、安心して暮らせるまちづくりを推進する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・育英基金：育英の資金に充てるため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・青少年基金：青少年健全育成の事業資金に充てるため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近年、こころのふるさと基金（ふるさと納税寄附金）の積立額の増加や平成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年度設置の公共施設整備等基金により年々増加している。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目的を明確にした基金の管理として、公共施設整備等基金に一定額を積立てる予定である。また、その他の基金は決算剰余金等の状況により、一定額各基金への積み立てをしていく。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近年、決算余剰金等により</a:t>
          </a:r>
          <a:r>
            <a:rPr kumimoji="1" lang="ja-JP" altLang="en-US" sz="1300">
              <a:solidFill>
                <a:schemeClr val="dk1"/>
              </a:solidFill>
              <a:effectLst/>
              <a:latin typeface="+mn-lt"/>
              <a:ea typeface="+mn-ea"/>
              <a:cs typeface="+mn-cs"/>
            </a:rPr>
            <a:t>財政調整</a:t>
          </a:r>
          <a:r>
            <a:rPr kumimoji="1" lang="ja-JP" altLang="ja-JP" sz="1300">
              <a:solidFill>
                <a:schemeClr val="dk1"/>
              </a:solidFill>
              <a:effectLst/>
              <a:latin typeface="+mn-lt"/>
              <a:ea typeface="+mn-ea"/>
              <a:cs typeface="+mn-cs"/>
            </a:rPr>
            <a:t>基金は増加している</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％程度を目途に努めたい</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決算剰余金の積み立て等、起債償還財源対策のため、一定額基金への積み立てをしていく。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北海道三笠市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
8,765
302.52
10,795,378
10,626,981
154,741
4,755,444
10,279,812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人口の減少や全国平均を大きく上回る高齢化率（平成</a:t>
          </a:r>
          <a:r>
            <a:rPr kumimoji="1" lang="en-US" altLang="ja-JP" sz="1300" baseline="0">
              <a:solidFill>
                <a:schemeClr val="dk1"/>
              </a:solidFill>
              <a:effectLst/>
              <a:latin typeface="+mn-lt"/>
              <a:ea typeface="+mn-ea"/>
              <a:cs typeface="+mn-cs"/>
            </a:rPr>
            <a:t>30</a:t>
          </a:r>
          <a:r>
            <a:rPr kumimoji="1" lang="ja-JP" altLang="ja-JP" sz="1300" baseline="0">
              <a:solidFill>
                <a:schemeClr val="dk1"/>
              </a:solidFill>
              <a:effectLst/>
              <a:latin typeface="+mn-lt"/>
              <a:ea typeface="+mn-ea"/>
              <a:cs typeface="+mn-cs"/>
            </a:rPr>
            <a:t>年</a:t>
          </a:r>
          <a:r>
            <a:rPr kumimoji="1" lang="en-US" altLang="ja-JP" sz="1300" baseline="0">
              <a:solidFill>
                <a:schemeClr val="dk1"/>
              </a:solidFill>
              <a:effectLst/>
              <a:latin typeface="+mn-lt"/>
              <a:ea typeface="+mn-ea"/>
              <a:cs typeface="+mn-cs"/>
            </a:rPr>
            <a:t>1</a:t>
          </a:r>
          <a:r>
            <a:rPr kumimoji="1" lang="ja-JP" altLang="ja-JP" sz="1300" baseline="0">
              <a:solidFill>
                <a:schemeClr val="dk1"/>
              </a:solidFill>
              <a:effectLst/>
              <a:latin typeface="+mn-lt"/>
              <a:ea typeface="+mn-ea"/>
              <a:cs typeface="+mn-cs"/>
            </a:rPr>
            <a:t>月</a:t>
          </a:r>
          <a:r>
            <a:rPr kumimoji="1" lang="en-US" altLang="ja-JP" sz="1300" baseline="0">
              <a:solidFill>
                <a:schemeClr val="dk1"/>
              </a:solidFill>
              <a:effectLst/>
              <a:latin typeface="+mn-lt"/>
              <a:ea typeface="+mn-ea"/>
              <a:cs typeface="+mn-cs"/>
            </a:rPr>
            <a:t>1</a:t>
          </a:r>
          <a:r>
            <a:rPr kumimoji="1" lang="ja-JP" altLang="ja-JP" sz="1300" baseline="0">
              <a:solidFill>
                <a:schemeClr val="dk1"/>
              </a:solidFill>
              <a:effectLst/>
              <a:latin typeface="+mn-lt"/>
              <a:ea typeface="+mn-ea"/>
              <a:cs typeface="+mn-cs"/>
            </a:rPr>
            <a:t>日現在</a:t>
          </a:r>
          <a:r>
            <a:rPr kumimoji="1" lang="en-US" altLang="ja-JP" sz="1300" baseline="0">
              <a:solidFill>
                <a:schemeClr val="dk1"/>
              </a:solidFill>
              <a:effectLst/>
              <a:latin typeface="+mn-lt"/>
              <a:ea typeface="+mn-ea"/>
              <a:cs typeface="+mn-cs"/>
            </a:rPr>
            <a:t>46.0</a:t>
          </a:r>
          <a:r>
            <a:rPr kumimoji="1" lang="ja-JP" altLang="ja-JP" sz="1300" baseline="0">
              <a:solidFill>
                <a:schemeClr val="dk1"/>
              </a:solidFill>
              <a:effectLst/>
              <a:latin typeface="+mn-lt"/>
              <a:ea typeface="+mn-ea"/>
              <a:cs typeface="+mn-cs"/>
            </a:rPr>
            <a:t>％）であり、さらには中心となる産業がないことから財政基盤が弱く、類似団体平均を大きく下回る状況である。</a:t>
          </a:r>
          <a:endParaRPr lang="ja-JP" altLang="ja-JP" sz="1300" baseline="0">
            <a:effectLst/>
          </a:endParaRPr>
        </a:p>
        <a:p>
          <a:r>
            <a:rPr kumimoji="1" lang="ja-JP" altLang="ja-JP" sz="1300" baseline="0">
              <a:solidFill>
                <a:schemeClr val="dk1"/>
              </a:solidFill>
              <a:effectLst/>
              <a:latin typeface="+mn-lt"/>
              <a:ea typeface="+mn-ea"/>
              <a:cs typeface="+mn-cs"/>
            </a:rPr>
            <a:t>新たな産業振興の促進や移住、定住対策を促進するほか、税等の徴収強化を進めることにより歳入確保を推進し、財政基盤の強化に努める。</a:t>
          </a:r>
          <a:endParaRPr lang="ja-JP" altLang="ja-JP" sz="1300" baseline="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146957</xdr:rowOff>
    </xdr:to>
    <xdr:cxnSp macro="">
      <xdr:nvCxnSpPr>
        <xdr:cNvPr id="70" name="直線コネクタ 69"/>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146957</xdr:rowOff>
    </xdr:to>
    <xdr:cxnSp macro="">
      <xdr:nvCxnSpPr>
        <xdr:cNvPr id="73" name="直線コネクタ 72"/>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6" name="直線コネクタ 75"/>
        <xdr:cNvCxnSpPr/>
      </xdr:nvCxnSpPr>
      <xdr:spPr>
        <a:xfrm flipV="1">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89" name="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68234</xdr:rowOff>
    </xdr:from>
    <xdr:ext cx="762000" cy="259045"/>
    <xdr:sp macro="" textlink="">
      <xdr:nvSpPr>
        <xdr:cNvPr id="90"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3</a:t>
          </a:r>
          <a:r>
            <a:rPr kumimoji="1" lang="ja-JP" altLang="ja-JP" sz="1300" baseline="0">
              <a:solidFill>
                <a:schemeClr val="dk1"/>
              </a:solidFill>
              <a:effectLst/>
              <a:latin typeface="+mn-lt"/>
              <a:ea typeface="+mn-ea"/>
              <a:cs typeface="+mn-cs"/>
            </a:rPr>
            <a:t>年度からの行財政改革の推進により、市債発行の抑制や職員数の削減など、経費削減に努めており、一定の効果が出ている。</a:t>
          </a:r>
          <a:endParaRPr lang="ja-JP" altLang="ja-JP" sz="1300" baseline="0">
            <a:effectLst/>
          </a:endParaRPr>
        </a:p>
        <a:p>
          <a:r>
            <a:rPr kumimoji="1" lang="ja-JP" altLang="ja-JP" sz="1300" baseline="0">
              <a:solidFill>
                <a:schemeClr val="dk1"/>
              </a:solidFill>
              <a:effectLst/>
              <a:latin typeface="+mn-lt"/>
              <a:ea typeface="+mn-ea"/>
              <a:cs typeface="+mn-cs"/>
            </a:rPr>
            <a:t>今後も引き続き経費の削減に努める。</a:t>
          </a:r>
          <a:endParaRPr lang="ja-JP" altLang="ja-JP" sz="1300" baseline="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119804</xdr:rowOff>
    </xdr:to>
    <xdr:cxnSp macro="">
      <xdr:nvCxnSpPr>
        <xdr:cNvPr id="133" name="直線コネクタ 132"/>
        <xdr:cNvCxnSpPr/>
      </xdr:nvCxnSpPr>
      <xdr:spPr>
        <a:xfrm>
          <a:off x="4114800" y="1099608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71544</xdr:rowOff>
    </xdr:to>
    <xdr:cxnSp macro="">
      <xdr:nvCxnSpPr>
        <xdr:cNvPr id="136" name="直線コネクタ 135"/>
        <xdr:cNvCxnSpPr/>
      </xdr:nvCxnSpPr>
      <xdr:spPr>
        <a:xfrm flipV="1">
          <a:off x="3225800" y="109960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64</xdr:row>
      <xdr:rowOff>71544</xdr:rowOff>
    </xdr:to>
    <xdr:cxnSp macro="">
      <xdr:nvCxnSpPr>
        <xdr:cNvPr id="139" name="直線コネクタ 138"/>
        <xdr:cNvCxnSpPr/>
      </xdr:nvCxnSpPr>
      <xdr:spPr>
        <a:xfrm>
          <a:off x="2336800" y="10561744"/>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61</xdr:row>
      <xdr:rowOff>159596</xdr:rowOff>
    </xdr:to>
    <xdr:cxnSp macro="">
      <xdr:nvCxnSpPr>
        <xdr:cNvPr id="142" name="直線コネクタ 141"/>
        <xdr:cNvCxnSpPr/>
      </xdr:nvCxnSpPr>
      <xdr:spPr>
        <a:xfrm flipV="1">
          <a:off x="1447800" y="105617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4" name="テキスト ボックス 143"/>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52" name="楕円 151"/>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41081</xdr:rowOff>
    </xdr:from>
    <xdr:ext cx="762000" cy="259045"/>
    <xdr:sp macro="" textlink="">
      <xdr:nvSpPr>
        <xdr:cNvPr id="153" name="財政構造の弾力性該当値テキスト"/>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4" name="楕円 153"/>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5" name="テキスト ボックス 154"/>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6" name="楕円 155"/>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7" name="テキスト ボックス 156"/>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8" name="楕円 157"/>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59" name="テキスト ボックス 158"/>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108796</xdr:rowOff>
    </xdr:from>
    <xdr:to>
      <xdr:col>7</xdr:col>
      <xdr:colOff>31750</xdr:colOff>
      <xdr:row>62</xdr:row>
      <xdr:rowOff>38946</xdr:rowOff>
    </xdr:to>
    <xdr:sp macro="" textlink="">
      <xdr:nvSpPr>
        <xdr:cNvPr id="160" name="楕円 159"/>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49123</xdr:rowOff>
    </xdr:from>
    <xdr:ext cx="762000" cy="259045"/>
    <xdr:sp macro="" textlink="">
      <xdr:nvSpPr>
        <xdr:cNvPr id="161" name="テキスト ボックス 160"/>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[347,311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多額な除排雪経費及び人口の減少により類似団体平均を上回る状況である。</a:t>
          </a:r>
          <a:endParaRPr lang="ja-JP" altLang="ja-JP" sz="1300" baseline="0">
            <a:effectLst/>
          </a:endParaRPr>
        </a:p>
        <a:p>
          <a:r>
            <a:rPr kumimoji="1" lang="ja-JP" altLang="ja-JP" sz="1300" baseline="0">
              <a:solidFill>
                <a:schemeClr val="dk1"/>
              </a:solidFill>
              <a:effectLst/>
              <a:latin typeface="+mn-lt"/>
              <a:ea typeface="+mn-ea"/>
              <a:cs typeface="+mn-cs"/>
            </a:rPr>
            <a:t>今後も行財政改革に基づき経費の削減に努める。</a:t>
          </a:r>
          <a:endParaRPr lang="ja-JP" altLang="ja-JP" sz="1300" baseline="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87499</xdr:rowOff>
    </xdr:from>
    <xdr:to>
      <xdr:col>23</xdr:col>
      <xdr:colOff>133350</xdr:colOff>
      <xdr:row>86</xdr:row>
      <xdr:rowOff>50569</xdr:rowOff>
    </xdr:to>
    <xdr:cxnSp macro="">
      <xdr:nvCxnSpPr>
        <xdr:cNvPr id="196" name="直線コネクタ 195"/>
        <xdr:cNvCxnSpPr/>
      </xdr:nvCxnSpPr>
      <xdr:spPr>
        <a:xfrm>
          <a:off x="4114800" y="14660749"/>
          <a:ext cx="838200" cy="13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7"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87499</xdr:rowOff>
    </xdr:from>
    <xdr:to>
      <xdr:col>19</xdr:col>
      <xdr:colOff>133350</xdr:colOff>
      <xdr:row>85</xdr:row>
      <xdr:rowOff>100589</xdr:rowOff>
    </xdr:to>
    <xdr:cxnSp macro="">
      <xdr:nvCxnSpPr>
        <xdr:cNvPr id="199" name="直線コネクタ 198"/>
        <xdr:cNvCxnSpPr/>
      </xdr:nvCxnSpPr>
      <xdr:spPr>
        <a:xfrm flipV="1">
          <a:off x="3225800" y="14660749"/>
          <a:ext cx="889000" cy="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8255</xdr:rowOff>
    </xdr:from>
    <xdr:ext cx="736600" cy="259045"/>
    <xdr:sp macro="" textlink="">
      <xdr:nvSpPr>
        <xdr:cNvPr id="201" name="テキスト ボックス 200"/>
        <xdr:cNvSpPr txBox="1"/>
      </xdr:nvSpPr>
      <xdr:spPr>
        <a:xfrm>
          <a:off x="3733800" y="1372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133457</xdr:rowOff>
    </xdr:from>
    <xdr:to>
      <xdr:col>15</xdr:col>
      <xdr:colOff>82550</xdr:colOff>
      <xdr:row>85</xdr:row>
      <xdr:rowOff>100589</xdr:rowOff>
    </xdr:to>
    <xdr:cxnSp macro="">
      <xdr:nvCxnSpPr>
        <xdr:cNvPr id="202" name="直線コネクタ 201"/>
        <xdr:cNvCxnSpPr/>
      </xdr:nvCxnSpPr>
      <xdr:spPr>
        <a:xfrm>
          <a:off x="2336800" y="14535257"/>
          <a:ext cx="889000" cy="1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139822</xdr:rowOff>
    </xdr:from>
    <xdr:ext cx="762000" cy="259045"/>
    <xdr:sp macro="" textlink="">
      <xdr:nvSpPr>
        <xdr:cNvPr id="204" name="テキスト ボックス 203"/>
        <xdr:cNvSpPr txBox="1"/>
      </xdr:nvSpPr>
      <xdr:spPr>
        <a:xfrm>
          <a:off x="2844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93658</xdr:rowOff>
    </xdr:from>
    <xdr:to>
      <xdr:col>11</xdr:col>
      <xdr:colOff>31750</xdr:colOff>
      <xdr:row>84</xdr:row>
      <xdr:rowOff>133457</xdr:rowOff>
    </xdr:to>
    <xdr:cxnSp macro="">
      <xdr:nvCxnSpPr>
        <xdr:cNvPr id="205" name="直線コネクタ 204"/>
        <xdr:cNvCxnSpPr/>
      </xdr:nvCxnSpPr>
      <xdr:spPr>
        <a:xfrm>
          <a:off x="1447800" y="14495458"/>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7" name="テキスト ボックス 206"/>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9" name="テキスト ボックス 208"/>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171219</xdr:rowOff>
    </xdr:from>
    <xdr:to>
      <xdr:col>23</xdr:col>
      <xdr:colOff>184150</xdr:colOff>
      <xdr:row>86</xdr:row>
      <xdr:rowOff>101369</xdr:rowOff>
    </xdr:to>
    <xdr:sp macro="" textlink="">
      <xdr:nvSpPr>
        <xdr:cNvPr id="215" name="楕円 214"/>
        <xdr:cNvSpPr/>
      </xdr:nvSpPr>
      <xdr:spPr>
        <a:xfrm>
          <a:off x="4902200" y="147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143296</xdr:rowOff>
    </xdr:from>
    <xdr:ext cx="762000" cy="259045"/>
    <xdr:sp macro="" textlink="">
      <xdr:nvSpPr>
        <xdr:cNvPr id="216" name="人件費・物件費等の状況該当値テキスト"/>
        <xdr:cNvSpPr txBox="1"/>
      </xdr:nvSpPr>
      <xdr:spPr>
        <a:xfrm>
          <a:off x="5041900" y="1471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36699</xdr:rowOff>
    </xdr:from>
    <xdr:to>
      <xdr:col>19</xdr:col>
      <xdr:colOff>184150</xdr:colOff>
      <xdr:row>85</xdr:row>
      <xdr:rowOff>138299</xdr:rowOff>
    </xdr:to>
    <xdr:sp macro="" textlink="">
      <xdr:nvSpPr>
        <xdr:cNvPr id="217" name="楕円 216"/>
        <xdr:cNvSpPr/>
      </xdr:nvSpPr>
      <xdr:spPr>
        <a:xfrm>
          <a:off x="4064000" y="146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123076</xdr:rowOff>
    </xdr:from>
    <xdr:ext cx="736600" cy="259045"/>
    <xdr:sp macro="" textlink="">
      <xdr:nvSpPr>
        <xdr:cNvPr id="218" name="テキスト ボックス 217"/>
        <xdr:cNvSpPr txBox="1"/>
      </xdr:nvSpPr>
      <xdr:spPr>
        <a:xfrm>
          <a:off x="3733800" y="1469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49789</xdr:rowOff>
    </xdr:from>
    <xdr:to>
      <xdr:col>15</xdr:col>
      <xdr:colOff>133350</xdr:colOff>
      <xdr:row>85</xdr:row>
      <xdr:rowOff>151389</xdr:rowOff>
    </xdr:to>
    <xdr:sp macro="" textlink="">
      <xdr:nvSpPr>
        <xdr:cNvPr id="219" name="楕円 218"/>
        <xdr:cNvSpPr/>
      </xdr:nvSpPr>
      <xdr:spPr>
        <a:xfrm>
          <a:off x="3175000" y="146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136166</xdr:rowOff>
    </xdr:from>
    <xdr:ext cx="762000" cy="259045"/>
    <xdr:sp macro="" textlink="">
      <xdr:nvSpPr>
        <xdr:cNvPr id="220" name="テキスト ボックス 219"/>
        <xdr:cNvSpPr txBox="1"/>
      </xdr:nvSpPr>
      <xdr:spPr>
        <a:xfrm>
          <a:off x="2844800" y="1470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82657</xdr:rowOff>
    </xdr:from>
    <xdr:to>
      <xdr:col>11</xdr:col>
      <xdr:colOff>82550</xdr:colOff>
      <xdr:row>85</xdr:row>
      <xdr:rowOff>12807</xdr:rowOff>
    </xdr:to>
    <xdr:sp macro="" textlink="">
      <xdr:nvSpPr>
        <xdr:cNvPr id="221" name="楕円 220"/>
        <xdr:cNvSpPr/>
      </xdr:nvSpPr>
      <xdr:spPr>
        <a:xfrm>
          <a:off x="2286000" y="1448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169034</xdr:rowOff>
    </xdr:from>
    <xdr:ext cx="762000" cy="259045"/>
    <xdr:sp macro="" textlink="">
      <xdr:nvSpPr>
        <xdr:cNvPr id="222" name="テキスト ボックス 221"/>
        <xdr:cNvSpPr txBox="1"/>
      </xdr:nvSpPr>
      <xdr:spPr>
        <a:xfrm>
          <a:off x="1955800" y="1457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42858</xdr:rowOff>
    </xdr:from>
    <xdr:to>
      <xdr:col>7</xdr:col>
      <xdr:colOff>31750</xdr:colOff>
      <xdr:row>84</xdr:row>
      <xdr:rowOff>144458</xdr:rowOff>
    </xdr:to>
    <xdr:sp macro="" textlink="">
      <xdr:nvSpPr>
        <xdr:cNvPr id="223" name="楕円 222"/>
        <xdr:cNvSpPr/>
      </xdr:nvSpPr>
      <xdr:spPr>
        <a:xfrm>
          <a:off x="1397000" y="144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129235</xdr:rowOff>
    </xdr:from>
    <xdr:ext cx="762000" cy="259045"/>
    <xdr:sp macro="" textlink="">
      <xdr:nvSpPr>
        <xdr:cNvPr id="224" name="テキスト ボックス 223"/>
        <xdr:cNvSpPr txBox="1"/>
      </xdr:nvSpPr>
      <xdr:spPr>
        <a:xfrm>
          <a:off x="1066800" y="145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25</a:t>
          </a:r>
          <a:r>
            <a:rPr kumimoji="1" lang="ja-JP" altLang="ja-JP" sz="1300" baseline="0">
              <a:solidFill>
                <a:schemeClr val="dk1"/>
              </a:solidFill>
              <a:effectLst/>
              <a:latin typeface="+mn-lt"/>
              <a:ea typeface="+mn-ea"/>
              <a:cs typeface="+mn-cs"/>
            </a:rPr>
            <a:t>年度以降国家公務員の給与改定特例法の終了に伴い国を下回る水準で推移している。</a:t>
          </a:r>
          <a:endParaRPr lang="ja-JP" altLang="ja-JP" sz="1300" baseline="0">
            <a:effectLst/>
          </a:endParaRPr>
        </a:p>
        <a:p>
          <a:r>
            <a:rPr kumimoji="1" lang="ja-JP" altLang="ja-JP" sz="1300" baseline="0">
              <a:solidFill>
                <a:schemeClr val="dk1"/>
              </a:solidFill>
              <a:effectLst/>
              <a:latin typeface="+mn-lt"/>
              <a:ea typeface="+mn-ea"/>
              <a:cs typeface="+mn-cs"/>
            </a:rPr>
            <a:t>給与体系については国に準拠しているが、類似団体平均と同数値となっている。</a:t>
          </a:r>
          <a:endParaRPr lang="ja-JP" altLang="ja-JP" sz="1300" baseline="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8" name="直線コネクタ 257"/>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68032</xdr:rowOff>
    </xdr:from>
    <xdr:ext cx="762000" cy="259045"/>
    <xdr:sp macro="" textlink="">
      <xdr:nvSpPr>
        <xdr:cNvPr id="259"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42334</xdr:rowOff>
    </xdr:to>
    <xdr:cxnSp macro="">
      <xdr:nvCxnSpPr>
        <xdr:cNvPr id="261" name="直線コネクタ 260"/>
        <xdr:cNvCxnSpPr/>
      </xdr:nvCxnSpPr>
      <xdr:spPr>
        <a:xfrm flipV="1">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84</xdr:row>
      <xdr:rowOff>42334</xdr:rowOff>
    </xdr:to>
    <xdr:cxnSp macro="">
      <xdr:nvCxnSpPr>
        <xdr:cNvPr id="264" name="直線コネクタ 263"/>
        <xdr:cNvCxnSpPr/>
      </xdr:nvCxnSpPr>
      <xdr:spPr>
        <a:xfrm>
          <a:off x="14401800" y="144173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136172</xdr:rowOff>
    </xdr:to>
    <xdr:cxnSp macro="">
      <xdr:nvCxnSpPr>
        <xdr:cNvPr id="267" name="直線コネクタ 266"/>
        <xdr:cNvCxnSpPr/>
      </xdr:nvCxnSpPr>
      <xdr:spPr>
        <a:xfrm flipV="1">
          <a:off x="13512800" y="144173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71" name="テキスト ボックス 27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7" name="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80" name="テキスト ボックス 279"/>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1" name="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82" name="テキスト ボックス 28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3" name="楕円 282"/>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51099</xdr:rowOff>
    </xdr:from>
    <xdr:ext cx="762000" cy="259045"/>
    <xdr:sp macro="" textlink="">
      <xdr:nvSpPr>
        <xdr:cNvPr id="284" name="テキスト ボックス 283"/>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5" name="楕円 284"/>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299</xdr:rowOff>
    </xdr:from>
    <xdr:ext cx="762000" cy="259045"/>
    <xdr:sp macro="" textlink="">
      <xdr:nvSpPr>
        <xdr:cNvPr id="286" name="テキスト ボックス 285"/>
        <xdr:cNvSpPr txBox="1"/>
      </xdr:nvSpPr>
      <xdr:spPr>
        <a:xfrm>
          <a:off x="13131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3</a:t>
          </a:r>
          <a:r>
            <a:rPr kumimoji="1" lang="ja-JP" altLang="ja-JP" sz="1300" baseline="0">
              <a:solidFill>
                <a:schemeClr val="dk1"/>
              </a:solidFill>
              <a:effectLst/>
              <a:latin typeface="+mn-lt"/>
              <a:ea typeface="+mn-ea"/>
              <a:cs typeface="+mn-cs"/>
            </a:rPr>
            <a:t>年度からの行財政改革の推進により退職者不補充などで一定の改善効果が表れていたが、平成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年度以降市立高校開校に係る教員の採用等により職員数が増加したこと及び人口の減少により、対人口職員数が増加している。</a:t>
          </a:r>
          <a:endParaRPr lang="ja-JP" altLang="ja-JP" sz="1300" baseline="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52883</xdr:rowOff>
    </xdr:from>
    <xdr:to>
      <xdr:col>81</xdr:col>
      <xdr:colOff>44450</xdr:colOff>
      <xdr:row>64</xdr:row>
      <xdr:rowOff>76047</xdr:rowOff>
    </xdr:to>
    <xdr:cxnSp macro="">
      <xdr:nvCxnSpPr>
        <xdr:cNvPr id="318" name="直線コネクタ 317"/>
        <xdr:cNvCxnSpPr/>
      </xdr:nvCxnSpPr>
      <xdr:spPr>
        <a:xfrm>
          <a:off x="16179800" y="11025683"/>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9"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17170</xdr:rowOff>
    </xdr:from>
    <xdr:to>
      <xdr:col>77</xdr:col>
      <xdr:colOff>44450</xdr:colOff>
      <xdr:row>64</xdr:row>
      <xdr:rowOff>52883</xdr:rowOff>
    </xdr:to>
    <xdr:cxnSp macro="">
      <xdr:nvCxnSpPr>
        <xdr:cNvPr id="321" name="直線コネクタ 320"/>
        <xdr:cNvCxnSpPr/>
      </xdr:nvCxnSpPr>
      <xdr:spPr>
        <a:xfrm>
          <a:off x="15290800" y="10989970"/>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3" name="テキスト ボックス 322"/>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126365</xdr:rowOff>
    </xdr:from>
    <xdr:to>
      <xdr:col>72</xdr:col>
      <xdr:colOff>203200</xdr:colOff>
      <xdr:row>64</xdr:row>
      <xdr:rowOff>17170</xdr:rowOff>
    </xdr:to>
    <xdr:cxnSp macro="">
      <xdr:nvCxnSpPr>
        <xdr:cNvPr id="324" name="直線コネクタ 323"/>
        <xdr:cNvCxnSpPr/>
      </xdr:nvCxnSpPr>
      <xdr:spPr>
        <a:xfrm>
          <a:off x="14401800" y="10927715"/>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6" name="テキスト ボックス 325"/>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90653</xdr:rowOff>
    </xdr:from>
    <xdr:to>
      <xdr:col>68</xdr:col>
      <xdr:colOff>152400</xdr:colOff>
      <xdr:row>63</xdr:row>
      <xdr:rowOff>126365</xdr:rowOff>
    </xdr:to>
    <xdr:cxnSp macro="">
      <xdr:nvCxnSpPr>
        <xdr:cNvPr id="327" name="直線コネクタ 326"/>
        <xdr:cNvCxnSpPr/>
      </xdr:nvCxnSpPr>
      <xdr:spPr>
        <a:xfrm>
          <a:off x="13512800" y="10892003"/>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126788</xdr:rowOff>
    </xdr:from>
    <xdr:ext cx="762000" cy="259045"/>
    <xdr:sp macro="" textlink="">
      <xdr:nvSpPr>
        <xdr:cNvPr id="329" name="テキスト ボックス 328"/>
        <xdr:cNvSpPr txBox="1"/>
      </xdr:nvSpPr>
      <xdr:spPr>
        <a:xfrm>
          <a:off x="14020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125341</xdr:rowOff>
    </xdr:from>
    <xdr:ext cx="762000" cy="259045"/>
    <xdr:sp macro="" textlink="">
      <xdr:nvSpPr>
        <xdr:cNvPr id="331" name="テキスト ボックス 330"/>
        <xdr:cNvSpPr txBox="1"/>
      </xdr:nvSpPr>
      <xdr:spPr>
        <a:xfrm>
          <a:off x="13131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25247</xdr:rowOff>
    </xdr:from>
    <xdr:to>
      <xdr:col>81</xdr:col>
      <xdr:colOff>95250</xdr:colOff>
      <xdr:row>64</xdr:row>
      <xdr:rowOff>126847</xdr:rowOff>
    </xdr:to>
    <xdr:sp macro="" textlink="">
      <xdr:nvSpPr>
        <xdr:cNvPr id="337" name="楕円 336"/>
        <xdr:cNvSpPr/>
      </xdr:nvSpPr>
      <xdr:spPr>
        <a:xfrm>
          <a:off x="16967200" y="109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168774</xdr:rowOff>
    </xdr:from>
    <xdr:ext cx="762000" cy="259045"/>
    <xdr:sp macro="" textlink="">
      <xdr:nvSpPr>
        <xdr:cNvPr id="338" name="定員管理の状況該当値テキスト"/>
        <xdr:cNvSpPr txBox="1"/>
      </xdr:nvSpPr>
      <xdr:spPr>
        <a:xfrm>
          <a:off x="17106900" y="1097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2083</xdr:rowOff>
    </xdr:from>
    <xdr:to>
      <xdr:col>77</xdr:col>
      <xdr:colOff>95250</xdr:colOff>
      <xdr:row>64</xdr:row>
      <xdr:rowOff>103683</xdr:rowOff>
    </xdr:to>
    <xdr:sp macro="" textlink="">
      <xdr:nvSpPr>
        <xdr:cNvPr id="339" name="楕円 338"/>
        <xdr:cNvSpPr/>
      </xdr:nvSpPr>
      <xdr:spPr>
        <a:xfrm>
          <a:off x="16129000" y="109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88460</xdr:rowOff>
    </xdr:from>
    <xdr:ext cx="736600" cy="259045"/>
    <xdr:sp macro="" textlink="">
      <xdr:nvSpPr>
        <xdr:cNvPr id="340" name="テキスト ボックス 339"/>
        <xdr:cNvSpPr txBox="1"/>
      </xdr:nvSpPr>
      <xdr:spPr>
        <a:xfrm>
          <a:off x="15798800" y="1106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137820</xdr:rowOff>
    </xdr:from>
    <xdr:to>
      <xdr:col>73</xdr:col>
      <xdr:colOff>44450</xdr:colOff>
      <xdr:row>64</xdr:row>
      <xdr:rowOff>67970</xdr:rowOff>
    </xdr:to>
    <xdr:sp macro="" textlink="">
      <xdr:nvSpPr>
        <xdr:cNvPr id="341" name="楕円 340"/>
        <xdr:cNvSpPr/>
      </xdr:nvSpPr>
      <xdr:spPr>
        <a:xfrm>
          <a:off x="15240000" y="109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52747</xdr:rowOff>
    </xdr:from>
    <xdr:ext cx="762000" cy="259045"/>
    <xdr:sp macro="" textlink="">
      <xdr:nvSpPr>
        <xdr:cNvPr id="342" name="テキスト ボックス 341"/>
        <xdr:cNvSpPr txBox="1"/>
      </xdr:nvSpPr>
      <xdr:spPr>
        <a:xfrm>
          <a:off x="14909800" y="110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75565</xdr:rowOff>
    </xdr:from>
    <xdr:to>
      <xdr:col>68</xdr:col>
      <xdr:colOff>203200</xdr:colOff>
      <xdr:row>64</xdr:row>
      <xdr:rowOff>5715</xdr:rowOff>
    </xdr:to>
    <xdr:sp macro="" textlink="">
      <xdr:nvSpPr>
        <xdr:cNvPr id="343" name="楕円 342"/>
        <xdr:cNvSpPr/>
      </xdr:nvSpPr>
      <xdr:spPr>
        <a:xfrm>
          <a:off x="14351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161942</xdr:rowOff>
    </xdr:from>
    <xdr:ext cx="762000" cy="259045"/>
    <xdr:sp macro="" textlink="">
      <xdr:nvSpPr>
        <xdr:cNvPr id="344" name="テキスト ボックス 343"/>
        <xdr:cNvSpPr txBox="1"/>
      </xdr:nvSpPr>
      <xdr:spPr>
        <a:xfrm>
          <a:off x="14020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39853</xdr:rowOff>
    </xdr:from>
    <xdr:to>
      <xdr:col>64</xdr:col>
      <xdr:colOff>152400</xdr:colOff>
      <xdr:row>63</xdr:row>
      <xdr:rowOff>141453</xdr:rowOff>
    </xdr:to>
    <xdr:sp macro="" textlink="">
      <xdr:nvSpPr>
        <xdr:cNvPr id="345" name="楕円 344"/>
        <xdr:cNvSpPr/>
      </xdr:nvSpPr>
      <xdr:spPr>
        <a:xfrm>
          <a:off x="13462000" y="108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126230</xdr:rowOff>
    </xdr:from>
    <xdr:ext cx="762000" cy="259045"/>
    <xdr:sp macro="" textlink="">
      <xdr:nvSpPr>
        <xdr:cNvPr id="346" name="テキスト ボックス 345"/>
        <xdr:cNvSpPr txBox="1"/>
      </xdr:nvSpPr>
      <xdr:spPr>
        <a:xfrm>
          <a:off x="13131800" y="1092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市債発行の抑制により、年々効果が</a:t>
          </a:r>
          <a:r>
            <a:rPr kumimoji="1" lang="ja-JP" altLang="en-US" sz="1300" baseline="0">
              <a:solidFill>
                <a:schemeClr val="dk1"/>
              </a:solidFill>
              <a:effectLst/>
              <a:latin typeface="+mn-lt"/>
              <a:ea typeface="+mn-ea"/>
              <a:cs typeface="+mn-cs"/>
            </a:rPr>
            <a:t>現</a:t>
          </a:r>
          <a:r>
            <a:rPr kumimoji="1" lang="ja-JP" altLang="ja-JP" sz="1300" baseline="0">
              <a:solidFill>
                <a:schemeClr val="dk1"/>
              </a:solidFill>
              <a:effectLst/>
              <a:latin typeface="+mn-lt"/>
              <a:ea typeface="+mn-ea"/>
              <a:cs typeface="+mn-cs"/>
            </a:rPr>
            <a:t>れている。</a:t>
          </a:r>
          <a:endParaRPr lang="ja-JP" altLang="ja-JP" sz="1300" baseline="0">
            <a:effectLst/>
          </a:endParaRPr>
        </a:p>
        <a:p>
          <a:r>
            <a:rPr kumimoji="1" lang="ja-JP" altLang="ja-JP" sz="1300" baseline="0">
              <a:solidFill>
                <a:schemeClr val="dk1"/>
              </a:solidFill>
              <a:effectLst/>
              <a:latin typeface="+mn-lt"/>
              <a:ea typeface="+mn-ea"/>
              <a:cs typeface="+mn-cs"/>
            </a:rPr>
            <a:t>今後も将来負担を意識し、市債発行の抑制に努める。</a:t>
          </a:r>
          <a:endParaRPr lang="ja-JP" altLang="ja-JP" sz="1300" baseline="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30480</xdr:rowOff>
    </xdr:to>
    <xdr:cxnSp macro="">
      <xdr:nvCxnSpPr>
        <xdr:cNvPr id="378" name="直線コネクタ 377"/>
        <xdr:cNvCxnSpPr/>
      </xdr:nvCxnSpPr>
      <xdr:spPr>
        <a:xfrm>
          <a:off x="16179800" y="68691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9"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40132</xdr:rowOff>
    </xdr:to>
    <xdr:cxnSp macro="">
      <xdr:nvCxnSpPr>
        <xdr:cNvPr id="381" name="直線コネクタ 380"/>
        <xdr:cNvCxnSpPr/>
      </xdr:nvCxnSpPr>
      <xdr:spPr>
        <a:xfrm flipV="1">
          <a:off x="15290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136652</xdr:rowOff>
    </xdr:to>
    <xdr:cxnSp macro="">
      <xdr:nvCxnSpPr>
        <xdr:cNvPr id="384" name="直線コネクタ 383"/>
        <xdr:cNvCxnSpPr/>
      </xdr:nvCxnSpPr>
      <xdr:spPr>
        <a:xfrm flipV="1">
          <a:off x="14401800" y="68981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42</xdr:row>
      <xdr:rowOff>44704</xdr:rowOff>
    </xdr:to>
    <xdr:cxnSp macro="">
      <xdr:nvCxnSpPr>
        <xdr:cNvPr id="387" name="直線コネクタ 386"/>
        <xdr:cNvCxnSpPr/>
      </xdr:nvCxnSpPr>
      <xdr:spPr>
        <a:xfrm flipV="1">
          <a:off x="13512800" y="699465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9" name="テキスト ボックス 38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1" name="テキスト ボックス 39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7" name="楕円 396"/>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8"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399" name="楕円 398"/>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0" name="テキスト ボックス 399"/>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1" name="楕円 400"/>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2" name="テキスト ボックス 401"/>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3" name="楕円 402"/>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4" name="テキスト ボックス 403"/>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5" name="楕円 404"/>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406" name="テキスト ボックス 405"/>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近年、市債残高が増加傾向にあるが、充当可能財源も増加していることから上昇幅は抑えられている。</a:t>
          </a:r>
          <a:endParaRPr lang="ja-JP" altLang="ja-JP" sz="1300" baseline="0">
            <a:effectLst/>
          </a:endParaRPr>
        </a:p>
        <a:p>
          <a:r>
            <a:rPr kumimoji="1" lang="ja-JP" altLang="ja-JP" sz="1300" baseline="0">
              <a:solidFill>
                <a:schemeClr val="dk1"/>
              </a:solidFill>
              <a:effectLst/>
              <a:latin typeface="+mn-lt"/>
              <a:ea typeface="+mn-ea"/>
              <a:cs typeface="+mn-cs"/>
            </a:rPr>
            <a:t>今後も市債発行の抑制に努めるほか、第三セクターの経営改善を進める。</a:t>
          </a:r>
          <a:endParaRPr lang="ja-JP" altLang="ja-JP" sz="1300" baseline="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164072</xdr:rowOff>
    </xdr:from>
    <xdr:to>
      <xdr:col>81</xdr:col>
      <xdr:colOff>44450</xdr:colOff>
      <xdr:row>17</xdr:row>
      <xdr:rowOff>139700</xdr:rowOff>
    </xdr:to>
    <xdr:cxnSp macro="">
      <xdr:nvCxnSpPr>
        <xdr:cNvPr id="442" name="直線コネクタ 441"/>
        <xdr:cNvCxnSpPr/>
      </xdr:nvCxnSpPr>
      <xdr:spPr>
        <a:xfrm>
          <a:off x="16179800" y="2907272"/>
          <a:ext cx="8382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99725</xdr:rowOff>
    </xdr:from>
    <xdr:to>
      <xdr:col>77</xdr:col>
      <xdr:colOff>44450</xdr:colOff>
      <xdr:row>16</xdr:row>
      <xdr:rowOff>164072</xdr:rowOff>
    </xdr:to>
    <xdr:cxnSp macro="">
      <xdr:nvCxnSpPr>
        <xdr:cNvPr id="445" name="直線コネクタ 444"/>
        <xdr:cNvCxnSpPr/>
      </xdr:nvCxnSpPr>
      <xdr:spPr>
        <a:xfrm>
          <a:off x="15290800" y="284292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99725</xdr:rowOff>
    </xdr:from>
    <xdr:to>
      <xdr:col>72</xdr:col>
      <xdr:colOff>203200</xdr:colOff>
      <xdr:row>18</xdr:row>
      <xdr:rowOff>37193</xdr:rowOff>
    </xdr:to>
    <xdr:cxnSp macro="">
      <xdr:nvCxnSpPr>
        <xdr:cNvPr id="448" name="直線コネクタ 447"/>
        <xdr:cNvCxnSpPr/>
      </xdr:nvCxnSpPr>
      <xdr:spPr>
        <a:xfrm flipV="1">
          <a:off x="14401800" y="2842925"/>
          <a:ext cx="889000" cy="28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50" name="テキスト ボックス 449"/>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37193</xdr:rowOff>
    </xdr:from>
    <xdr:to>
      <xdr:col>68</xdr:col>
      <xdr:colOff>152400</xdr:colOff>
      <xdr:row>19</xdr:row>
      <xdr:rowOff>86360</xdr:rowOff>
    </xdr:to>
    <xdr:cxnSp macro="">
      <xdr:nvCxnSpPr>
        <xdr:cNvPr id="451" name="直線コネクタ 450"/>
        <xdr:cNvCxnSpPr/>
      </xdr:nvCxnSpPr>
      <xdr:spPr>
        <a:xfrm flipV="1">
          <a:off x="13512800" y="3123293"/>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52" name="フローチャート: 判断 451"/>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158162</xdr:rowOff>
    </xdr:from>
    <xdr:ext cx="762000" cy="259045"/>
    <xdr:sp macro="" textlink="">
      <xdr:nvSpPr>
        <xdr:cNvPr id="453" name="テキスト ボックス 452"/>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4" name="フローチャート: 判断 453"/>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38419</xdr:rowOff>
    </xdr:from>
    <xdr:ext cx="762000" cy="259045"/>
    <xdr:sp macro="" textlink="">
      <xdr:nvSpPr>
        <xdr:cNvPr id="455" name="テキスト ボックス 454"/>
        <xdr:cNvSpPr txBox="1"/>
      </xdr:nvSpPr>
      <xdr:spPr>
        <a:xfrm>
          <a:off x="13131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88900</xdr:rowOff>
    </xdr:from>
    <xdr:to>
      <xdr:col>81</xdr:col>
      <xdr:colOff>95250</xdr:colOff>
      <xdr:row>18</xdr:row>
      <xdr:rowOff>19050</xdr:rowOff>
    </xdr:to>
    <xdr:sp macro="" textlink="">
      <xdr:nvSpPr>
        <xdr:cNvPr id="461" name="楕円 460"/>
        <xdr:cNvSpPr/>
      </xdr:nvSpPr>
      <xdr:spPr>
        <a:xfrm>
          <a:off x="169672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60977</xdr:rowOff>
    </xdr:from>
    <xdr:ext cx="762000" cy="259045"/>
    <xdr:sp macro="" textlink="">
      <xdr:nvSpPr>
        <xdr:cNvPr id="462" name="将来負担の状況該当値テキスト"/>
        <xdr:cNvSpPr txBox="1"/>
      </xdr:nvSpPr>
      <xdr:spPr>
        <a:xfrm>
          <a:off x="17106900" y="297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113272</xdr:rowOff>
    </xdr:from>
    <xdr:to>
      <xdr:col>77</xdr:col>
      <xdr:colOff>95250</xdr:colOff>
      <xdr:row>17</xdr:row>
      <xdr:rowOff>43422</xdr:rowOff>
    </xdr:to>
    <xdr:sp macro="" textlink="">
      <xdr:nvSpPr>
        <xdr:cNvPr id="463" name="楕円 462"/>
        <xdr:cNvSpPr/>
      </xdr:nvSpPr>
      <xdr:spPr>
        <a:xfrm>
          <a:off x="16129000" y="28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28199</xdr:rowOff>
    </xdr:from>
    <xdr:ext cx="736600" cy="259045"/>
    <xdr:sp macro="" textlink="">
      <xdr:nvSpPr>
        <xdr:cNvPr id="464" name="テキスト ボックス 463"/>
        <xdr:cNvSpPr txBox="1"/>
      </xdr:nvSpPr>
      <xdr:spPr>
        <a:xfrm>
          <a:off x="15798800" y="294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48925</xdr:rowOff>
    </xdr:from>
    <xdr:to>
      <xdr:col>73</xdr:col>
      <xdr:colOff>44450</xdr:colOff>
      <xdr:row>16</xdr:row>
      <xdr:rowOff>150525</xdr:rowOff>
    </xdr:to>
    <xdr:sp macro="" textlink="">
      <xdr:nvSpPr>
        <xdr:cNvPr id="465" name="楕円 464"/>
        <xdr:cNvSpPr/>
      </xdr:nvSpPr>
      <xdr:spPr>
        <a:xfrm>
          <a:off x="15240000" y="27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135302</xdr:rowOff>
    </xdr:from>
    <xdr:ext cx="762000" cy="259045"/>
    <xdr:sp macro="" textlink="">
      <xdr:nvSpPr>
        <xdr:cNvPr id="466" name="テキスト ボックス 465"/>
        <xdr:cNvSpPr txBox="1"/>
      </xdr:nvSpPr>
      <xdr:spPr>
        <a:xfrm>
          <a:off x="14909800" y="28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157843</xdr:rowOff>
    </xdr:from>
    <xdr:to>
      <xdr:col>68</xdr:col>
      <xdr:colOff>203200</xdr:colOff>
      <xdr:row>18</xdr:row>
      <xdr:rowOff>87993</xdr:rowOff>
    </xdr:to>
    <xdr:sp macro="" textlink="">
      <xdr:nvSpPr>
        <xdr:cNvPr id="467" name="楕円 466"/>
        <xdr:cNvSpPr/>
      </xdr:nvSpPr>
      <xdr:spPr>
        <a:xfrm>
          <a:off x="14351000" y="307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72770</xdr:rowOff>
    </xdr:from>
    <xdr:ext cx="762000" cy="259045"/>
    <xdr:sp macro="" textlink="">
      <xdr:nvSpPr>
        <xdr:cNvPr id="468" name="テキスト ボックス 467"/>
        <xdr:cNvSpPr txBox="1"/>
      </xdr:nvSpPr>
      <xdr:spPr>
        <a:xfrm>
          <a:off x="14020800" y="31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35560</xdr:rowOff>
    </xdr:from>
    <xdr:to>
      <xdr:col>64</xdr:col>
      <xdr:colOff>152400</xdr:colOff>
      <xdr:row>19</xdr:row>
      <xdr:rowOff>137160</xdr:rowOff>
    </xdr:to>
    <xdr:sp macro="" textlink="">
      <xdr:nvSpPr>
        <xdr:cNvPr id="469" name="楕円 468"/>
        <xdr:cNvSpPr/>
      </xdr:nvSpPr>
      <xdr:spPr>
        <a:xfrm>
          <a:off x="13462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121937</xdr:rowOff>
    </xdr:from>
    <xdr:ext cx="762000" cy="259045"/>
    <xdr:sp macro="" textlink="">
      <xdr:nvSpPr>
        <xdr:cNvPr id="470" name="テキスト ボックス 469"/>
        <xdr:cNvSpPr txBox="1"/>
      </xdr:nvSpPr>
      <xdr:spPr>
        <a:xfrm>
          <a:off x="13131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北海道三笠市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
8,765
302.52
10,795,378
10,626,981
154,741
4,755,444
10,279,812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高校生レストラン開設に係る体制強化や保育施設の人員強化に伴う職員の増加等により、類似団体を上回る水準となった。</a:t>
          </a:r>
          <a:endParaRPr lang="ja-JP" altLang="ja-JP" sz="1300">
            <a:effectLst/>
          </a:endParaRPr>
        </a:p>
        <a:p>
          <a:r>
            <a:rPr kumimoji="1" lang="ja-JP" altLang="ja-JP" sz="1300">
              <a:solidFill>
                <a:schemeClr val="dk1"/>
              </a:solidFill>
              <a:effectLst/>
              <a:latin typeface="+mn-lt"/>
              <a:ea typeface="+mn-ea"/>
              <a:cs typeface="+mn-cs"/>
            </a:rPr>
            <a:t>今後も適切な定員管理に努める。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153670</xdr:rowOff>
    </xdr:to>
    <xdr:cxnSp macro="">
      <xdr:nvCxnSpPr>
        <xdr:cNvPr id="66" name="直線コネクタ 65"/>
        <xdr:cNvCxnSpPr/>
      </xdr:nvCxnSpPr>
      <xdr:spPr>
        <a:xfrm>
          <a:off x="3987800" y="614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146050</xdr:rowOff>
    </xdr:to>
    <xdr:cxnSp macro="">
      <xdr:nvCxnSpPr>
        <xdr:cNvPr id="69" name="直線コネクタ 68"/>
        <xdr:cNvCxnSpPr/>
      </xdr:nvCxnSpPr>
      <xdr:spPr>
        <a:xfrm>
          <a:off x="3098800" y="603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71" name="テキスト ボックス 70"/>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62230</xdr:rowOff>
    </xdr:to>
    <xdr:cxnSp macro="">
      <xdr:nvCxnSpPr>
        <xdr:cNvPr id="72" name="直線コネクタ 71"/>
        <xdr:cNvCxnSpPr/>
      </xdr:nvCxnSpPr>
      <xdr:spPr>
        <a:xfrm flipV="1">
          <a:off x="2209800" y="603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35</xdr:row>
      <xdr:rowOff>62230</xdr:rowOff>
    </xdr:to>
    <xdr:cxnSp macro="">
      <xdr:nvCxnSpPr>
        <xdr:cNvPr id="75" name="直線コネクタ 74"/>
        <xdr:cNvCxnSpPr/>
      </xdr:nvCxnSpPr>
      <xdr:spPr>
        <a:xfrm>
          <a:off x="1320800" y="5902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77" name="テキスト ボックス 76"/>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132097</xdr:rowOff>
    </xdr:from>
    <xdr:ext cx="762000" cy="259045"/>
    <xdr:sp macro="" textlink="">
      <xdr:nvSpPr>
        <xdr:cNvPr id="79" name="テキスト ボックス 78"/>
        <xdr:cNvSpPr txBox="1"/>
      </xdr:nvSpPr>
      <xdr:spPr>
        <a:xfrm>
          <a:off x="939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74947</xdr:rowOff>
    </xdr:from>
    <xdr:ext cx="762000" cy="259045"/>
    <xdr:sp macro="" textlink="">
      <xdr:nvSpPr>
        <xdr:cNvPr id="86" name="人件費該当値テキスト"/>
        <xdr:cNvSpPr txBox="1"/>
      </xdr:nvSpPr>
      <xdr:spPr>
        <a:xfrm>
          <a:off x="49149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10177</xdr:rowOff>
    </xdr:from>
    <xdr:ext cx="736600" cy="259045"/>
    <xdr:sp macro="" textlink="">
      <xdr:nvSpPr>
        <xdr:cNvPr id="88" name="テキスト ボックス 87"/>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90" name="テキスト ボックス 89"/>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97807</xdr:rowOff>
    </xdr:from>
    <xdr:ext cx="762000" cy="259045"/>
    <xdr:sp macro="" textlink="">
      <xdr:nvSpPr>
        <xdr:cNvPr id="92" name="テキスト ボックス 91"/>
        <xdr:cNvSpPr txBox="1"/>
      </xdr:nvSpPr>
      <xdr:spPr>
        <a:xfrm>
          <a:off x="1828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民間委託の推進等により類似団体を上回る状況で推移している。</a:t>
          </a:r>
          <a:endParaRPr lang="ja-JP" altLang="ja-JP" sz="1300" baseline="0">
            <a:effectLst/>
          </a:endParaRPr>
        </a:p>
        <a:p>
          <a:r>
            <a:rPr kumimoji="1" lang="ja-JP" altLang="ja-JP" sz="1300" baseline="0">
              <a:solidFill>
                <a:schemeClr val="dk1"/>
              </a:solidFill>
              <a:effectLst/>
              <a:latin typeface="+mn-lt"/>
              <a:ea typeface="+mn-ea"/>
              <a:cs typeface="+mn-cs"/>
            </a:rPr>
            <a:t>今後も類似団体を上回る水準で推移する可能性は高いが、コスト削減に努める。</a:t>
          </a:r>
          <a:endParaRPr lang="ja-JP" altLang="ja-JP" sz="1300" baseline="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81280</xdr:rowOff>
    </xdr:from>
    <xdr:to>
      <xdr:col>82</xdr:col>
      <xdr:colOff>107950</xdr:colOff>
      <xdr:row>20</xdr:row>
      <xdr:rowOff>96520</xdr:rowOff>
    </xdr:to>
    <xdr:cxnSp macro="">
      <xdr:nvCxnSpPr>
        <xdr:cNvPr id="126" name="直線コネクタ 125"/>
        <xdr:cNvCxnSpPr/>
      </xdr:nvCxnSpPr>
      <xdr:spPr>
        <a:xfrm flipV="1">
          <a:off x="15671800" y="3510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54610</xdr:rowOff>
    </xdr:from>
    <xdr:to>
      <xdr:col>78</xdr:col>
      <xdr:colOff>69850</xdr:colOff>
      <xdr:row>20</xdr:row>
      <xdr:rowOff>96520</xdr:rowOff>
    </xdr:to>
    <xdr:cxnSp macro="">
      <xdr:nvCxnSpPr>
        <xdr:cNvPr id="129" name="直線コネクタ 128"/>
        <xdr:cNvCxnSpPr/>
      </xdr:nvCxnSpPr>
      <xdr:spPr>
        <a:xfrm>
          <a:off x="14782800" y="33121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54610</xdr:rowOff>
    </xdr:from>
    <xdr:to>
      <xdr:col>73</xdr:col>
      <xdr:colOff>180975</xdr:colOff>
      <xdr:row>19</xdr:row>
      <xdr:rowOff>85090</xdr:rowOff>
    </xdr:to>
    <xdr:cxnSp macro="">
      <xdr:nvCxnSpPr>
        <xdr:cNvPr id="132" name="直線コネクタ 131"/>
        <xdr:cNvCxnSpPr/>
      </xdr:nvCxnSpPr>
      <xdr:spPr>
        <a:xfrm flipV="1">
          <a:off x="13893800" y="3312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39370</xdr:rowOff>
    </xdr:from>
    <xdr:to>
      <xdr:col>69</xdr:col>
      <xdr:colOff>92075</xdr:colOff>
      <xdr:row>19</xdr:row>
      <xdr:rowOff>85090</xdr:rowOff>
    </xdr:to>
    <xdr:cxnSp macro="">
      <xdr:nvCxnSpPr>
        <xdr:cNvPr id="135" name="直線コネクタ 134"/>
        <xdr:cNvCxnSpPr/>
      </xdr:nvCxnSpPr>
      <xdr:spPr>
        <a:xfrm>
          <a:off x="13004800" y="329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165117</xdr:rowOff>
    </xdr:from>
    <xdr:ext cx="762000" cy="259045"/>
    <xdr:sp macro="" textlink="">
      <xdr:nvSpPr>
        <xdr:cNvPr id="137" name="テキスト ボックス 136"/>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127017</xdr:rowOff>
    </xdr:from>
    <xdr:ext cx="762000" cy="259045"/>
    <xdr:sp macro="" textlink="">
      <xdr:nvSpPr>
        <xdr:cNvPr id="139" name="テキスト ボックス 138"/>
        <xdr:cNvSpPr txBox="1"/>
      </xdr:nvSpPr>
      <xdr:spPr>
        <a:xfrm>
          <a:off x="12623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30480</xdr:rowOff>
    </xdr:from>
    <xdr:to>
      <xdr:col>82</xdr:col>
      <xdr:colOff>158750</xdr:colOff>
      <xdr:row>20</xdr:row>
      <xdr:rowOff>132080</xdr:rowOff>
    </xdr:to>
    <xdr:sp macro="" textlink="">
      <xdr:nvSpPr>
        <xdr:cNvPr id="145" name="楕円 144"/>
        <xdr:cNvSpPr/>
      </xdr:nvSpPr>
      <xdr:spPr>
        <a:xfrm>
          <a:off x="164592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2557</xdr:rowOff>
    </xdr:from>
    <xdr:ext cx="762000" cy="259045"/>
    <xdr:sp macro="" textlink="">
      <xdr:nvSpPr>
        <xdr:cNvPr id="146" name="物件費該当値テキスト"/>
        <xdr:cNvSpPr txBox="1"/>
      </xdr:nvSpPr>
      <xdr:spPr>
        <a:xfrm>
          <a:off x="165989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45720</xdr:rowOff>
    </xdr:from>
    <xdr:to>
      <xdr:col>78</xdr:col>
      <xdr:colOff>120650</xdr:colOff>
      <xdr:row>20</xdr:row>
      <xdr:rowOff>147320</xdr:rowOff>
    </xdr:to>
    <xdr:sp macro="" textlink="">
      <xdr:nvSpPr>
        <xdr:cNvPr id="147" name="楕円 146"/>
        <xdr:cNvSpPr/>
      </xdr:nvSpPr>
      <xdr:spPr>
        <a:xfrm>
          <a:off x="15621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132097</xdr:rowOff>
    </xdr:from>
    <xdr:ext cx="736600" cy="259045"/>
    <xdr:sp macro="" textlink="">
      <xdr:nvSpPr>
        <xdr:cNvPr id="148" name="テキスト ボックス 147"/>
        <xdr:cNvSpPr txBox="1"/>
      </xdr:nvSpPr>
      <xdr:spPr>
        <a:xfrm>
          <a:off x="15290800" y="356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3810</xdr:rowOff>
    </xdr:from>
    <xdr:to>
      <xdr:col>74</xdr:col>
      <xdr:colOff>31750</xdr:colOff>
      <xdr:row>19</xdr:row>
      <xdr:rowOff>105410</xdr:rowOff>
    </xdr:to>
    <xdr:sp macro="" textlink="">
      <xdr:nvSpPr>
        <xdr:cNvPr id="149" name="楕円 148"/>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90187</xdr:rowOff>
    </xdr:from>
    <xdr:ext cx="762000" cy="259045"/>
    <xdr:sp macro="" textlink="">
      <xdr:nvSpPr>
        <xdr:cNvPr id="150" name="テキスト ボックス 149"/>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34290</xdr:rowOff>
    </xdr:from>
    <xdr:to>
      <xdr:col>69</xdr:col>
      <xdr:colOff>142875</xdr:colOff>
      <xdr:row>19</xdr:row>
      <xdr:rowOff>135890</xdr:rowOff>
    </xdr:to>
    <xdr:sp macro="" textlink="">
      <xdr:nvSpPr>
        <xdr:cNvPr id="151" name="楕円 150"/>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120667</xdr:rowOff>
    </xdr:from>
    <xdr:ext cx="762000" cy="259045"/>
    <xdr:sp macro="" textlink="">
      <xdr:nvSpPr>
        <xdr:cNvPr id="152" name="テキスト ボックス 151"/>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160020</xdr:rowOff>
    </xdr:from>
    <xdr:to>
      <xdr:col>65</xdr:col>
      <xdr:colOff>53975</xdr:colOff>
      <xdr:row>19</xdr:row>
      <xdr:rowOff>90170</xdr:rowOff>
    </xdr:to>
    <xdr:sp macro="" textlink="">
      <xdr:nvSpPr>
        <xdr:cNvPr id="153" name="楕円 152"/>
        <xdr:cNvSpPr/>
      </xdr:nvSpPr>
      <xdr:spPr>
        <a:xfrm>
          <a:off x="12954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74947</xdr:rowOff>
    </xdr:from>
    <xdr:ext cx="762000" cy="259045"/>
    <xdr:sp macro="" textlink="">
      <xdr:nvSpPr>
        <xdr:cNvPr id="154" name="テキスト ボックス 153"/>
        <xdr:cNvSpPr txBox="1"/>
      </xdr:nvSpPr>
      <xdr:spPr>
        <a:xfrm>
          <a:off x="12623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高齢化比率や生活保護率が高い水準で推移しているが、平成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年度以降類似団体を下回る状況となっている。</a:t>
          </a:r>
          <a:endParaRPr lang="ja-JP" altLang="ja-JP" sz="1300">
            <a:effectLst/>
          </a:endParaRPr>
        </a:p>
        <a:p>
          <a:r>
            <a:rPr kumimoji="1" lang="ja-JP" altLang="ja-JP" sz="1300">
              <a:solidFill>
                <a:schemeClr val="dk1"/>
              </a:solidFill>
              <a:effectLst/>
              <a:latin typeface="+mn-lt"/>
              <a:ea typeface="+mn-ea"/>
              <a:cs typeface="+mn-cs"/>
            </a:rPr>
            <a:t>今後も適正な資格審査等に努める。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110672</xdr:rowOff>
    </xdr:to>
    <xdr:cxnSp macro="">
      <xdr:nvCxnSpPr>
        <xdr:cNvPr id="189" name="直線コネクタ 188"/>
        <xdr:cNvCxnSpPr/>
      </xdr:nvCxnSpPr>
      <xdr:spPr>
        <a:xfrm flipV="1">
          <a:off x="3987800" y="96574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110672</xdr:rowOff>
    </xdr:to>
    <xdr:cxnSp macro="">
      <xdr:nvCxnSpPr>
        <xdr:cNvPr id="192" name="直線コネクタ 191"/>
        <xdr:cNvCxnSpPr/>
      </xdr:nvCxnSpPr>
      <xdr:spPr>
        <a:xfrm>
          <a:off x="3098800" y="9624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4" name="テキスト ボックス 19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23585</xdr:rowOff>
    </xdr:to>
    <xdr:cxnSp macro="">
      <xdr:nvCxnSpPr>
        <xdr:cNvPr id="195" name="直線コネクタ 194"/>
        <xdr:cNvCxnSpPr/>
      </xdr:nvCxnSpPr>
      <xdr:spPr>
        <a:xfrm>
          <a:off x="2209800" y="9548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1815</xdr:rowOff>
    </xdr:to>
    <xdr:cxnSp macro="">
      <xdr:nvCxnSpPr>
        <xdr:cNvPr id="198" name="直線コネクタ 197"/>
        <xdr:cNvCxnSpPr/>
      </xdr:nvCxnSpPr>
      <xdr:spPr>
        <a:xfrm flipV="1">
          <a:off x="1320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00" name="テキスト ボックス 199"/>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8" name="楕円 207"/>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9"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0" name="楕円 209"/>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211" name="テキスト ボックス 210"/>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2" name="楕円 211"/>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3" name="テキスト ボックス 212"/>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4" name="楕円 213"/>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5" name="テキスト ボックス 214"/>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6" name="楕円 215"/>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7" name="テキスト ボックス 216"/>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他会計への繰出金等により類似団体を上回る状況になっている。</a:t>
          </a:r>
          <a:endParaRPr lang="ja-JP" altLang="ja-JP" sz="1300">
            <a:effectLst/>
          </a:endParaRPr>
        </a:p>
        <a:p>
          <a:pPr rtl="0"/>
          <a:r>
            <a:rPr lang="ja-JP" altLang="ja-JP" sz="1300" b="0" i="0" baseline="0">
              <a:solidFill>
                <a:schemeClr val="dk1"/>
              </a:solidFill>
              <a:effectLst/>
              <a:latin typeface="+mn-lt"/>
              <a:ea typeface="+mn-ea"/>
              <a:cs typeface="+mn-cs"/>
            </a:rPr>
            <a:t>今後も他会計の状況を考慮しながら適正な支出により、状況改善に努める。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57</xdr:row>
      <xdr:rowOff>60706</xdr:rowOff>
    </xdr:to>
    <xdr:cxnSp macro="">
      <xdr:nvCxnSpPr>
        <xdr:cNvPr id="248" name="直線コネクタ 247"/>
        <xdr:cNvCxnSpPr/>
      </xdr:nvCxnSpPr>
      <xdr:spPr>
        <a:xfrm>
          <a:off x="15671800" y="964133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9"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60</xdr:row>
      <xdr:rowOff>131572</xdr:rowOff>
    </xdr:to>
    <xdr:cxnSp macro="">
      <xdr:nvCxnSpPr>
        <xdr:cNvPr id="251" name="直線コネクタ 250"/>
        <xdr:cNvCxnSpPr/>
      </xdr:nvCxnSpPr>
      <xdr:spPr>
        <a:xfrm flipV="1">
          <a:off x="14782800" y="9641332"/>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121429</xdr:rowOff>
    </xdr:from>
    <xdr:ext cx="736600" cy="259045"/>
    <xdr:sp macro="" textlink="">
      <xdr:nvSpPr>
        <xdr:cNvPr id="253" name="テキスト ボックス 252"/>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85852</xdr:rowOff>
    </xdr:from>
    <xdr:to>
      <xdr:col>73</xdr:col>
      <xdr:colOff>180975</xdr:colOff>
      <xdr:row>60</xdr:row>
      <xdr:rowOff>131572</xdr:rowOff>
    </xdr:to>
    <xdr:cxnSp macro="">
      <xdr:nvCxnSpPr>
        <xdr:cNvPr id="254" name="直線コネクタ 253"/>
        <xdr:cNvCxnSpPr/>
      </xdr:nvCxnSpPr>
      <xdr:spPr>
        <a:xfrm>
          <a:off x="13893800" y="9687052"/>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56" name="テキスト ボックス 255"/>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57</xdr:row>
      <xdr:rowOff>60706</xdr:rowOff>
    </xdr:to>
    <xdr:cxnSp macro="">
      <xdr:nvCxnSpPr>
        <xdr:cNvPr id="257" name="直線コネクタ 256"/>
        <xdr:cNvCxnSpPr/>
      </xdr:nvCxnSpPr>
      <xdr:spPr>
        <a:xfrm flipV="1">
          <a:off x="13004800" y="9687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59" name="テキスト ボックス 258"/>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1" name="テキスト ボックス 26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xdr:rowOff>
    </xdr:from>
    <xdr:to>
      <xdr:col>82</xdr:col>
      <xdr:colOff>158750</xdr:colOff>
      <xdr:row>57</xdr:row>
      <xdr:rowOff>111506</xdr:rowOff>
    </xdr:to>
    <xdr:sp macro="" textlink="">
      <xdr:nvSpPr>
        <xdr:cNvPr id="267" name="楕円 266"/>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153433</xdr:rowOff>
    </xdr:from>
    <xdr:ext cx="762000" cy="259045"/>
    <xdr:sp macro="" textlink="">
      <xdr:nvSpPr>
        <xdr:cNvPr id="268"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9" name="楕円 268"/>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70" name="テキスト ボックス 269"/>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80772</xdr:rowOff>
    </xdr:from>
    <xdr:to>
      <xdr:col>74</xdr:col>
      <xdr:colOff>31750</xdr:colOff>
      <xdr:row>61</xdr:row>
      <xdr:rowOff>10922</xdr:rowOff>
    </xdr:to>
    <xdr:sp macro="" textlink="">
      <xdr:nvSpPr>
        <xdr:cNvPr id="271" name="楕円 270"/>
        <xdr:cNvSpPr/>
      </xdr:nvSpPr>
      <xdr:spPr>
        <a:xfrm>
          <a:off x="14732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167149</xdr:rowOff>
    </xdr:from>
    <xdr:ext cx="762000" cy="259045"/>
    <xdr:sp macro="" textlink="">
      <xdr:nvSpPr>
        <xdr:cNvPr id="272" name="テキスト ボックス 271"/>
        <xdr:cNvSpPr txBox="1"/>
      </xdr:nvSpPr>
      <xdr:spPr>
        <a:xfrm>
          <a:off x="14401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73" name="楕円 272"/>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74" name="テキスト ボックス 273"/>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75" name="楕円 274"/>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96283</xdr:rowOff>
    </xdr:from>
    <xdr:ext cx="762000" cy="259045"/>
    <xdr:sp macro="" textlink="">
      <xdr:nvSpPr>
        <xdr:cNvPr id="276" name="テキスト ボックス 275"/>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例年ほぼ横ばいで類似団体平均と同水準で推移している。</a:t>
          </a:r>
          <a:endParaRPr lang="ja-JP" altLang="ja-JP" sz="1300">
            <a:effectLst/>
          </a:endParaRPr>
        </a:p>
        <a:p>
          <a:r>
            <a:rPr kumimoji="1" lang="ja-JP" altLang="ja-JP" sz="1300">
              <a:solidFill>
                <a:schemeClr val="dk1"/>
              </a:solidFill>
              <a:effectLst/>
              <a:latin typeface="+mn-lt"/>
              <a:ea typeface="+mn-ea"/>
              <a:cs typeface="+mn-cs"/>
            </a:rPr>
            <a:t>今後も補助金の適正化等に努める。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104140</xdr:rowOff>
    </xdr:to>
    <xdr:cxnSp macro="">
      <xdr:nvCxnSpPr>
        <xdr:cNvPr id="306" name="直線コネクタ 305"/>
        <xdr:cNvCxnSpPr/>
      </xdr:nvCxnSpPr>
      <xdr:spPr>
        <a:xfrm flipV="1">
          <a:off x="15671800" y="62351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104140</xdr:rowOff>
    </xdr:to>
    <xdr:cxnSp macro="">
      <xdr:nvCxnSpPr>
        <xdr:cNvPr id="309" name="直線コネクタ 308"/>
        <xdr:cNvCxnSpPr/>
      </xdr:nvCxnSpPr>
      <xdr:spPr>
        <a:xfrm>
          <a:off x="14782800" y="61757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1" name="テキスト ボックス 310"/>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72136</xdr:rowOff>
    </xdr:to>
    <xdr:cxnSp macro="">
      <xdr:nvCxnSpPr>
        <xdr:cNvPr id="312" name="直線コネクタ 311"/>
        <xdr:cNvCxnSpPr/>
      </xdr:nvCxnSpPr>
      <xdr:spPr>
        <a:xfrm flipV="1">
          <a:off x="13893800" y="6175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72136</xdr:rowOff>
    </xdr:to>
    <xdr:cxnSp macro="">
      <xdr:nvCxnSpPr>
        <xdr:cNvPr id="315" name="直線コネクタ 314"/>
        <xdr:cNvCxnSpPr/>
      </xdr:nvCxnSpPr>
      <xdr:spPr>
        <a:xfrm>
          <a:off x="13004800" y="6244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7" name="テキスト ボックス 316"/>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5" name="楕円 324"/>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6"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7" name="楕円 326"/>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28" name="テキスト ボックス 327"/>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9" name="楕円 328"/>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0" name="テキスト ボックス 329"/>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1" name="楕円 330"/>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2" name="テキスト ボックス 33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3" name="楕円 332"/>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4" name="テキスト ボックス 33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起債発行額を抑制した成果から類似団体を下回る状況で推移している。</a:t>
          </a:r>
          <a:endParaRPr lang="ja-JP" altLang="ja-JP" sz="1300">
            <a:effectLst/>
          </a:endParaRPr>
        </a:p>
        <a:p>
          <a:r>
            <a:rPr kumimoji="1" lang="ja-JP" altLang="ja-JP" sz="1300">
              <a:solidFill>
                <a:schemeClr val="dk1"/>
              </a:solidFill>
              <a:effectLst/>
              <a:latin typeface="+mn-lt"/>
              <a:ea typeface="+mn-ea"/>
              <a:cs typeface="+mn-cs"/>
            </a:rPr>
            <a:t>今後も適正な起債発行により、公債費の抑制に努める。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43180</xdr:rowOff>
    </xdr:to>
    <xdr:cxnSp macro="">
      <xdr:nvCxnSpPr>
        <xdr:cNvPr id="367" name="直線コネクタ 366"/>
        <xdr:cNvCxnSpPr/>
      </xdr:nvCxnSpPr>
      <xdr:spPr>
        <a:xfrm>
          <a:off x="3987800" y="12684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123190</xdr:rowOff>
    </xdr:from>
    <xdr:to>
      <xdr:col>19</xdr:col>
      <xdr:colOff>187325</xdr:colOff>
      <xdr:row>73</xdr:row>
      <xdr:rowOff>168910</xdr:rowOff>
    </xdr:to>
    <xdr:cxnSp macro="">
      <xdr:nvCxnSpPr>
        <xdr:cNvPr id="370" name="直線コネクタ 369"/>
        <xdr:cNvCxnSpPr/>
      </xdr:nvCxnSpPr>
      <xdr:spPr>
        <a:xfrm>
          <a:off x="3098800" y="12639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153670</xdr:rowOff>
    </xdr:to>
    <xdr:cxnSp macro="">
      <xdr:nvCxnSpPr>
        <xdr:cNvPr id="373" name="直線コネクタ 372"/>
        <xdr:cNvCxnSpPr/>
      </xdr:nvCxnSpPr>
      <xdr:spPr>
        <a:xfrm flipV="1">
          <a:off x="2209800" y="12639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5" name="テキスト ボックス 374"/>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153670</xdr:rowOff>
    </xdr:from>
    <xdr:to>
      <xdr:col>11</xdr:col>
      <xdr:colOff>9525</xdr:colOff>
      <xdr:row>74</xdr:row>
      <xdr:rowOff>81280</xdr:rowOff>
    </xdr:to>
    <xdr:cxnSp macro="">
      <xdr:nvCxnSpPr>
        <xdr:cNvPr id="376" name="直線コネクタ 375"/>
        <xdr:cNvCxnSpPr/>
      </xdr:nvCxnSpPr>
      <xdr:spPr>
        <a:xfrm flipV="1">
          <a:off x="1320800" y="12669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8" name="テキスト ボックス 37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86" name="楕円 385"/>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72407</xdr:rowOff>
    </xdr:from>
    <xdr:ext cx="762000" cy="259045"/>
    <xdr:sp macro="" textlink="">
      <xdr:nvSpPr>
        <xdr:cNvPr id="387" name="公債費該当値テキスト"/>
        <xdr:cNvSpPr txBox="1"/>
      </xdr:nvSpPr>
      <xdr:spPr>
        <a:xfrm>
          <a:off x="4914900" y="125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118110</xdr:rowOff>
    </xdr:from>
    <xdr:to>
      <xdr:col>20</xdr:col>
      <xdr:colOff>38100</xdr:colOff>
      <xdr:row>74</xdr:row>
      <xdr:rowOff>48260</xdr:rowOff>
    </xdr:to>
    <xdr:sp macro="" textlink="">
      <xdr:nvSpPr>
        <xdr:cNvPr id="388" name="楕円 387"/>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58437</xdr:rowOff>
    </xdr:from>
    <xdr:ext cx="736600" cy="259045"/>
    <xdr:sp macro="" textlink="">
      <xdr:nvSpPr>
        <xdr:cNvPr id="389" name="テキスト ボックス 388"/>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72390</xdr:rowOff>
    </xdr:from>
    <xdr:to>
      <xdr:col>15</xdr:col>
      <xdr:colOff>149225</xdr:colOff>
      <xdr:row>74</xdr:row>
      <xdr:rowOff>2540</xdr:rowOff>
    </xdr:to>
    <xdr:sp macro="" textlink="">
      <xdr:nvSpPr>
        <xdr:cNvPr id="390" name="楕円 389"/>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12717</xdr:rowOff>
    </xdr:from>
    <xdr:ext cx="762000" cy="259045"/>
    <xdr:sp macro="" textlink="">
      <xdr:nvSpPr>
        <xdr:cNvPr id="391" name="テキスト ボックス 390"/>
        <xdr:cNvSpPr txBox="1"/>
      </xdr:nvSpPr>
      <xdr:spPr>
        <a:xfrm>
          <a:off x="2717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102870</xdr:rowOff>
    </xdr:from>
    <xdr:to>
      <xdr:col>11</xdr:col>
      <xdr:colOff>60325</xdr:colOff>
      <xdr:row>74</xdr:row>
      <xdr:rowOff>33020</xdr:rowOff>
    </xdr:to>
    <xdr:sp macro="" textlink="">
      <xdr:nvSpPr>
        <xdr:cNvPr id="392" name="楕円 391"/>
        <xdr:cNvSpPr/>
      </xdr:nvSpPr>
      <xdr:spPr>
        <a:xfrm>
          <a:off x="2159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43197</xdr:rowOff>
    </xdr:from>
    <xdr:ext cx="762000" cy="259045"/>
    <xdr:sp macro="" textlink="">
      <xdr:nvSpPr>
        <xdr:cNvPr id="393" name="テキスト ボックス 392"/>
        <xdr:cNvSpPr txBox="1"/>
      </xdr:nvSpPr>
      <xdr:spPr>
        <a:xfrm>
          <a:off x="1828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30480</xdr:rowOff>
    </xdr:from>
    <xdr:to>
      <xdr:col>6</xdr:col>
      <xdr:colOff>171450</xdr:colOff>
      <xdr:row>74</xdr:row>
      <xdr:rowOff>132080</xdr:rowOff>
    </xdr:to>
    <xdr:sp macro="" textlink="">
      <xdr:nvSpPr>
        <xdr:cNvPr id="394" name="楕円 393"/>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142257</xdr:rowOff>
    </xdr:from>
    <xdr:ext cx="762000" cy="259045"/>
    <xdr:sp macro="" textlink="">
      <xdr:nvSpPr>
        <xdr:cNvPr id="395" name="テキスト ボックス 394"/>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年度は前年度に比べ</a:t>
          </a:r>
          <a:r>
            <a:rPr kumimoji="1" lang="ja-JP" altLang="en-US" sz="1300">
              <a:solidFill>
                <a:schemeClr val="dk1"/>
              </a:solidFill>
              <a:effectLst/>
              <a:latin typeface="+mn-lt"/>
              <a:ea typeface="+mn-ea"/>
              <a:cs typeface="+mn-cs"/>
            </a:rPr>
            <a:t>桂沢水道企業団</a:t>
          </a:r>
          <a:r>
            <a:rPr kumimoji="1" lang="ja-JP" altLang="ja-JP" sz="1300">
              <a:solidFill>
                <a:schemeClr val="dk1"/>
              </a:solidFill>
              <a:effectLst/>
              <a:latin typeface="+mn-lt"/>
              <a:ea typeface="+mn-ea"/>
              <a:cs typeface="+mn-cs"/>
            </a:rPr>
            <a:t>への</a:t>
          </a:r>
          <a:r>
            <a:rPr kumimoji="1" lang="ja-JP" altLang="en-US" sz="1300">
              <a:solidFill>
                <a:schemeClr val="dk1"/>
              </a:solidFill>
              <a:effectLst/>
              <a:latin typeface="+mn-lt"/>
              <a:ea typeface="+mn-ea"/>
              <a:cs typeface="+mn-cs"/>
            </a:rPr>
            <a:t>出資</a:t>
          </a:r>
          <a:r>
            <a:rPr kumimoji="1" lang="ja-JP" altLang="ja-JP" sz="1300">
              <a:solidFill>
                <a:schemeClr val="dk1"/>
              </a:solidFill>
              <a:effectLst/>
              <a:latin typeface="+mn-lt"/>
              <a:ea typeface="+mn-ea"/>
              <a:cs typeface="+mn-cs"/>
            </a:rPr>
            <a:t>金の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等により割合が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することとなった。</a:t>
          </a:r>
          <a:endParaRPr lang="ja-JP" altLang="ja-JP" sz="1300">
            <a:effectLst/>
          </a:endParaRPr>
        </a:p>
        <a:p>
          <a:r>
            <a:rPr kumimoji="1" lang="ja-JP" altLang="ja-JP" sz="1300">
              <a:solidFill>
                <a:schemeClr val="dk1"/>
              </a:solidFill>
              <a:effectLst/>
              <a:latin typeface="+mn-lt"/>
              <a:ea typeface="+mn-ea"/>
              <a:cs typeface="+mn-cs"/>
            </a:rPr>
            <a:t>今後も行財政改革の一層の推進により、財政の健全化に努める。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78</xdr:row>
      <xdr:rowOff>163576</xdr:rowOff>
    </xdr:to>
    <xdr:cxnSp macro="">
      <xdr:nvCxnSpPr>
        <xdr:cNvPr id="426" name="直線コネクタ 425"/>
        <xdr:cNvCxnSpPr/>
      </xdr:nvCxnSpPr>
      <xdr:spPr>
        <a:xfrm>
          <a:off x="15671800" y="135092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31005</xdr:rowOff>
    </xdr:from>
    <xdr:ext cx="762000" cy="259045"/>
    <xdr:sp macro="" textlink="">
      <xdr:nvSpPr>
        <xdr:cNvPr id="427"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79</xdr:row>
      <xdr:rowOff>19558</xdr:rowOff>
    </xdr:to>
    <xdr:cxnSp macro="">
      <xdr:nvCxnSpPr>
        <xdr:cNvPr id="429" name="直線コネクタ 428"/>
        <xdr:cNvCxnSpPr/>
      </xdr:nvCxnSpPr>
      <xdr:spPr>
        <a:xfrm flipV="1">
          <a:off x="14782800" y="135092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31" name="テキスト ボックス 430"/>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79</xdr:row>
      <xdr:rowOff>19558</xdr:rowOff>
    </xdr:to>
    <xdr:cxnSp macro="">
      <xdr:nvCxnSpPr>
        <xdr:cNvPr id="432" name="直線コネクタ 431"/>
        <xdr:cNvCxnSpPr/>
      </xdr:nvCxnSpPr>
      <xdr:spPr>
        <a:xfrm>
          <a:off x="13893800" y="1327150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4" name="テキスト ボックス 433"/>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69850</xdr:rowOff>
    </xdr:to>
    <xdr:cxnSp macro="">
      <xdr:nvCxnSpPr>
        <xdr:cNvPr id="435" name="直線コネクタ 434"/>
        <xdr:cNvCxnSpPr/>
      </xdr:nvCxnSpPr>
      <xdr:spPr>
        <a:xfrm>
          <a:off x="13004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5" name="楕円 444"/>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6"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47" name="楕円 446"/>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48" name="テキスト ボックス 447"/>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49" name="楕円 448"/>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0" name="テキスト ボックス 449"/>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1" name="楕円 450"/>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2" name="テキスト ボックス 451"/>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3" name="楕円 452"/>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4" name="テキスト ボックス 453"/>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北海道三笠市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12177</xdr:rowOff>
    </xdr:from>
    <xdr:to>
      <xdr:col>29</xdr:col>
      <xdr:colOff>127000</xdr:colOff>
      <xdr:row>15</xdr:row>
      <xdr:rowOff>71974</xdr:rowOff>
    </xdr:to>
    <xdr:cxnSp macro="">
      <xdr:nvCxnSpPr>
        <xdr:cNvPr id="47" name="直線コネクタ 46"/>
        <xdr:cNvCxnSpPr/>
      </xdr:nvCxnSpPr>
      <xdr:spPr bwMode="auto">
        <a:xfrm flipV="1">
          <a:off x="5003800" y="2631552"/>
          <a:ext cx="647700" cy="5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153395</xdr:rowOff>
    </xdr:from>
    <xdr:ext cx="762000" cy="259045"/>
    <xdr:sp macro="" textlink="">
      <xdr:nvSpPr>
        <xdr:cNvPr id="48" name="人口1人当たり決算額の推移平均値テキスト130"/>
        <xdr:cNvSpPr txBox="1"/>
      </xdr:nvSpPr>
      <xdr:spPr>
        <a:xfrm>
          <a:off x="5740400" y="2944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71974</xdr:rowOff>
    </xdr:from>
    <xdr:to>
      <xdr:col>26</xdr:col>
      <xdr:colOff>50800</xdr:colOff>
      <xdr:row>15</xdr:row>
      <xdr:rowOff>80286</xdr:rowOff>
    </xdr:to>
    <xdr:cxnSp macro="">
      <xdr:nvCxnSpPr>
        <xdr:cNvPr id="50" name="直線コネクタ 49"/>
        <xdr:cNvCxnSpPr/>
      </xdr:nvCxnSpPr>
      <xdr:spPr bwMode="auto">
        <a:xfrm flipV="1">
          <a:off x="4305300" y="2691349"/>
          <a:ext cx="698500" cy="8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108438</xdr:rowOff>
    </xdr:from>
    <xdr:ext cx="736600" cy="259045"/>
    <xdr:sp macro="" textlink="">
      <xdr:nvSpPr>
        <xdr:cNvPr id="52" name="テキスト ボックス 51"/>
        <xdr:cNvSpPr txBox="1"/>
      </xdr:nvSpPr>
      <xdr:spPr>
        <a:xfrm>
          <a:off x="4622800" y="307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80286</xdr:rowOff>
    </xdr:from>
    <xdr:to>
      <xdr:col>22</xdr:col>
      <xdr:colOff>114300</xdr:colOff>
      <xdr:row>15</xdr:row>
      <xdr:rowOff>101821</xdr:rowOff>
    </xdr:to>
    <xdr:cxnSp macro="">
      <xdr:nvCxnSpPr>
        <xdr:cNvPr id="53" name="直線コネクタ 52"/>
        <xdr:cNvCxnSpPr/>
      </xdr:nvCxnSpPr>
      <xdr:spPr bwMode="auto">
        <a:xfrm flipV="1">
          <a:off x="3606800" y="2699661"/>
          <a:ext cx="698500" cy="2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101821</xdr:rowOff>
    </xdr:from>
    <xdr:to>
      <xdr:col>18</xdr:col>
      <xdr:colOff>177800</xdr:colOff>
      <xdr:row>15</xdr:row>
      <xdr:rowOff>159327</xdr:rowOff>
    </xdr:to>
    <xdr:cxnSp macro="">
      <xdr:nvCxnSpPr>
        <xdr:cNvPr id="56" name="直線コネクタ 55"/>
        <xdr:cNvCxnSpPr/>
      </xdr:nvCxnSpPr>
      <xdr:spPr bwMode="auto">
        <a:xfrm flipV="1">
          <a:off x="2908300" y="2721196"/>
          <a:ext cx="698500" cy="5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105032</xdr:rowOff>
    </xdr:from>
    <xdr:ext cx="762000" cy="259045"/>
    <xdr:sp macro="" textlink="">
      <xdr:nvSpPr>
        <xdr:cNvPr id="58" name="テキスト ボックス 57"/>
        <xdr:cNvSpPr txBox="1"/>
      </xdr:nvSpPr>
      <xdr:spPr>
        <a:xfrm>
          <a:off x="32258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118634</xdr:rowOff>
    </xdr:from>
    <xdr:ext cx="762000" cy="259045"/>
    <xdr:sp macro="" textlink="">
      <xdr:nvSpPr>
        <xdr:cNvPr id="60" name="テキスト ボックス 59"/>
        <xdr:cNvSpPr txBox="1"/>
      </xdr:nvSpPr>
      <xdr:spPr>
        <a:xfrm>
          <a:off x="2527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132827</xdr:rowOff>
    </xdr:from>
    <xdr:to>
      <xdr:col>29</xdr:col>
      <xdr:colOff>177800</xdr:colOff>
      <xdr:row>15</xdr:row>
      <xdr:rowOff>62977</xdr:rowOff>
    </xdr:to>
    <xdr:sp macro="" textlink="">
      <xdr:nvSpPr>
        <xdr:cNvPr id="66" name="楕円 65"/>
        <xdr:cNvSpPr/>
      </xdr:nvSpPr>
      <xdr:spPr bwMode="auto">
        <a:xfrm>
          <a:off x="5600700" y="258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149354</xdr:rowOff>
    </xdr:from>
    <xdr:ext cx="762000" cy="259045"/>
    <xdr:sp macro="" textlink="">
      <xdr:nvSpPr>
        <xdr:cNvPr id="67" name="人口1人当たり決算額の推移該当値テキスト130"/>
        <xdr:cNvSpPr txBox="1"/>
      </xdr:nvSpPr>
      <xdr:spPr>
        <a:xfrm>
          <a:off x="5740400" y="242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21174</xdr:rowOff>
    </xdr:from>
    <xdr:to>
      <xdr:col>26</xdr:col>
      <xdr:colOff>101600</xdr:colOff>
      <xdr:row>15</xdr:row>
      <xdr:rowOff>122774</xdr:rowOff>
    </xdr:to>
    <xdr:sp macro="" textlink="">
      <xdr:nvSpPr>
        <xdr:cNvPr id="68" name="楕円 67"/>
        <xdr:cNvSpPr/>
      </xdr:nvSpPr>
      <xdr:spPr bwMode="auto">
        <a:xfrm>
          <a:off x="4953000" y="2640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132951</xdr:rowOff>
    </xdr:from>
    <xdr:ext cx="736600" cy="259045"/>
    <xdr:sp macro="" textlink="">
      <xdr:nvSpPr>
        <xdr:cNvPr id="69" name="テキスト ボックス 68"/>
        <xdr:cNvSpPr txBox="1"/>
      </xdr:nvSpPr>
      <xdr:spPr>
        <a:xfrm>
          <a:off x="4622800" y="240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29486</xdr:rowOff>
    </xdr:from>
    <xdr:to>
      <xdr:col>22</xdr:col>
      <xdr:colOff>165100</xdr:colOff>
      <xdr:row>15</xdr:row>
      <xdr:rowOff>131086</xdr:rowOff>
    </xdr:to>
    <xdr:sp macro="" textlink="">
      <xdr:nvSpPr>
        <xdr:cNvPr id="70" name="楕円 69"/>
        <xdr:cNvSpPr/>
      </xdr:nvSpPr>
      <xdr:spPr bwMode="auto">
        <a:xfrm>
          <a:off x="4254500" y="2648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141263</xdr:rowOff>
    </xdr:from>
    <xdr:ext cx="762000" cy="259045"/>
    <xdr:sp macro="" textlink="">
      <xdr:nvSpPr>
        <xdr:cNvPr id="71" name="テキスト ボックス 70"/>
        <xdr:cNvSpPr txBox="1"/>
      </xdr:nvSpPr>
      <xdr:spPr>
        <a:xfrm>
          <a:off x="3924300" y="241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51021</xdr:rowOff>
    </xdr:from>
    <xdr:to>
      <xdr:col>19</xdr:col>
      <xdr:colOff>38100</xdr:colOff>
      <xdr:row>15</xdr:row>
      <xdr:rowOff>152621</xdr:rowOff>
    </xdr:to>
    <xdr:sp macro="" textlink="">
      <xdr:nvSpPr>
        <xdr:cNvPr id="72" name="楕円 71"/>
        <xdr:cNvSpPr/>
      </xdr:nvSpPr>
      <xdr:spPr bwMode="auto">
        <a:xfrm>
          <a:off x="3556000" y="267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162798</xdr:rowOff>
    </xdr:from>
    <xdr:ext cx="762000" cy="259045"/>
    <xdr:sp macro="" textlink="">
      <xdr:nvSpPr>
        <xdr:cNvPr id="73" name="テキスト ボックス 72"/>
        <xdr:cNvSpPr txBox="1"/>
      </xdr:nvSpPr>
      <xdr:spPr>
        <a:xfrm>
          <a:off x="3225800" y="243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108527</xdr:rowOff>
    </xdr:from>
    <xdr:to>
      <xdr:col>15</xdr:col>
      <xdr:colOff>101600</xdr:colOff>
      <xdr:row>16</xdr:row>
      <xdr:rowOff>38677</xdr:rowOff>
    </xdr:to>
    <xdr:sp macro="" textlink="">
      <xdr:nvSpPr>
        <xdr:cNvPr id="74" name="楕円 73"/>
        <xdr:cNvSpPr/>
      </xdr:nvSpPr>
      <xdr:spPr bwMode="auto">
        <a:xfrm>
          <a:off x="2857500" y="272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48854</xdr:rowOff>
    </xdr:from>
    <xdr:ext cx="762000" cy="259045"/>
    <xdr:sp macro="" textlink="">
      <xdr:nvSpPr>
        <xdr:cNvPr id="75" name="テキスト ボックス 74"/>
        <xdr:cNvSpPr txBox="1"/>
      </xdr:nvSpPr>
      <xdr:spPr>
        <a:xfrm>
          <a:off x="2527300" y="2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138838</xdr:rowOff>
    </xdr:from>
    <xdr:to>
      <xdr:col>29</xdr:col>
      <xdr:colOff>127000</xdr:colOff>
      <xdr:row>36</xdr:row>
      <xdr:rowOff>139198</xdr:rowOff>
    </xdr:to>
    <xdr:cxnSp macro="">
      <xdr:nvCxnSpPr>
        <xdr:cNvPr id="111" name="直線コネクタ 110"/>
        <xdr:cNvCxnSpPr/>
      </xdr:nvCxnSpPr>
      <xdr:spPr bwMode="auto">
        <a:xfrm flipV="1">
          <a:off x="5003800" y="7092088"/>
          <a:ext cx="647700" cy="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41256</xdr:rowOff>
    </xdr:from>
    <xdr:ext cx="762000" cy="259045"/>
    <xdr:sp macro="" textlink="">
      <xdr:nvSpPr>
        <xdr:cNvPr id="112" name="人口1人当たり決算額の推移平均値テキスト445"/>
        <xdr:cNvSpPr txBox="1"/>
      </xdr:nvSpPr>
      <xdr:spPr>
        <a:xfrm>
          <a:off x="5740400" y="7165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139198</xdr:rowOff>
    </xdr:from>
    <xdr:to>
      <xdr:col>26</xdr:col>
      <xdr:colOff>50800</xdr:colOff>
      <xdr:row>37</xdr:row>
      <xdr:rowOff>58436</xdr:rowOff>
    </xdr:to>
    <xdr:cxnSp macro="">
      <xdr:nvCxnSpPr>
        <xdr:cNvPr id="114" name="直線コネクタ 113"/>
        <xdr:cNvCxnSpPr/>
      </xdr:nvCxnSpPr>
      <xdr:spPr bwMode="auto">
        <a:xfrm flipV="1">
          <a:off x="4305300" y="7092448"/>
          <a:ext cx="698500" cy="9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151082</xdr:rowOff>
    </xdr:from>
    <xdr:ext cx="736600" cy="259045"/>
    <xdr:sp macro="" textlink="">
      <xdr:nvSpPr>
        <xdr:cNvPr id="116" name="テキスト ボックス 115"/>
        <xdr:cNvSpPr txBox="1"/>
      </xdr:nvSpPr>
      <xdr:spPr>
        <a:xfrm>
          <a:off x="4622800" y="727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43986</xdr:rowOff>
    </xdr:from>
    <xdr:to>
      <xdr:col>22</xdr:col>
      <xdr:colOff>114300</xdr:colOff>
      <xdr:row>37</xdr:row>
      <xdr:rowOff>58436</xdr:rowOff>
    </xdr:to>
    <xdr:cxnSp macro="">
      <xdr:nvCxnSpPr>
        <xdr:cNvPr id="117" name="直線コネクタ 116"/>
        <xdr:cNvCxnSpPr/>
      </xdr:nvCxnSpPr>
      <xdr:spPr bwMode="auto">
        <a:xfrm>
          <a:off x="3606800" y="7168686"/>
          <a:ext cx="698500" cy="14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161401</xdr:rowOff>
    </xdr:from>
    <xdr:ext cx="762000" cy="259045"/>
    <xdr:sp macro="" textlink="">
      <xdr:nvSpPr>
        <xdr:cNvPr id="119" name="テキスト ボックス 118"/>
        <xdr:cNvSpPr txBox="1"/>
      </xdr:nvSpPr>
      <xdr:spPr>
        <a:xfrm>
          <a:off x="3924300" y="728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98523</xdr:rowOff>
    </xdr:from>
    <xdr:to>
      <xdr:col>18</xdr:col>
      <xdr:colOff>177800</xdr:colOff>
      <xdr:row>37</xdr:row>
      <xdr:rowOff>43986</xdr:rowOff>
    </xdr:to>
    <xdr:cxnSp macro="">
      <xdr:nvCxnSpPr>
        <xdr:cNvPr id="120" name="直線コネクタ 119"/>
        <xdr:cNvCxnSpPr/>
      </xdr:nvCxnSpPr>
      <xdr:spPr bwMode="auto">
        <a:xfrm>
          <a:off x="2908300" y="7051773"/>
          <a:ext cx="698500" cy="116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90943</xdr:rowOff>
    </xdr:from>
    <xdr:ext cx="762000" cy="259045"/>
    <xdr:sp macro="" textlink="">
      <xdr:nvSpPr>
        <xdr:cNvPr id="122" name="テキスト ボックス 121"/>
        <xdr:cNvSpPr txBox="1"/>
      </xdr:nvSpPr>
      <xdr:spPr>
        <a:xfrm>
          <a:off x="3225800" y="721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50547</xdr:rowOff>
    </xdr:from>
    <xdr:ext cx="762000" cy="259045"/>
    <xdr:sp macro="" textlink="">
      <xdr:nvSpPr>
        <xdr:cNvPr id="124" name="テキスト ボックス 123"/>
        <xdr:cNvSpPr txBox="1"/>
      </xdr:nvSpPr>
      <xdr:spPr>
        <a:xfrm>
          <a:off x="2527300" y="717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88038</xdr:rowOff>
    </xdr:from>
    <xdr:to>
      <xdr:col>29</xdr:col>
      <xdr:colOff>177800</xdr:colOff>
      <xdr:row>37</xdr:row>
      <xdr:rowOff>18188</xdr:rowOff>
    </xdr:to>
    <xdr:sp macro="" textlink="">
      <xdr:nvSpPr>
        <xdr:cNvPr id="130" name="楕円 129"/>
        <xdr:cNvSpPr/>
      </xdr:nvSpPr>
      <xdr:spPr bwMode="auto">
        <a:xfrm>
          <a:off x="5600700" y="7041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276015</xdr:rowOff>
    </xdr:from>
    <xdr:ext cx="762000" cy="259045"/>
    <xdr:sp macro="" textlink="">
      <xdr:nvSpPr>
        <xdr:cNvPr id="131" name="人口1人当たり決算額の推移該当値テキスト445"/>
        <xdr:cNvSpPr txBox="1"/>
      </xdr:nvSpPr>
      <xdr:spPr>
        <a:xfrm>
          <a:off x="5740400" y="688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88398</xdr:rowOff>
    </xdr:from>
    <xdr:to>
      <xdr:col>26</xdr:col>
      <xdr:colOff>101600</xdr:colOff>
      <xdr:row>37</xdr:row>
      <xdr:rowOff>18548</xdr:rowOff>
    </xdr:to>
    <xdr:sp macro="" textlink="">
      <xdr:nvSpPr>
        <xdr:cNvPr id="132" name="楕円 131"/>
        <xdr:cNvSpPr/>
      </xdr:nvSpPr>
      <xdr:spPr bwMode="auto">
        <a:xfrm>
          <a:off x="4953000" y="7041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200175</xdr:rowOff>
    </xdr:from>
    <xdr:ext cx="736600" cy="259045"/>
    <xdr:sp macro="" textlink="">
      <xdr:nvSpPr>
        <xdr:cNvPr id="133" name="テキスト ボックス 132"/>
        <xdr:cNvSpPr txBox="1"/>
      </xdr:nvSpPr>
      <xdr:spPr>
        <a:xfrm>
          <a:off x="4622800" y="681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7636</xdr:rowOff>
    </xdr:from>
    <xdr:to>
      <xdr:col>22</xdr:col>
      <xdr:colOff>165100</xdr:colOff>
      <xdr:row>37</xdr:row>
      <xdr:rowOff>109236</xdr:rowOff>
    </xdr:to>
    <xdr:sp macro="" textlink="">
      <xdr:nvSpPr>
        <xdr:cNvPr id="134" name="楕円 133"/>
        <xdr:cNvSpPr/>
      </xdr:nvSpPr>
      <xdr:spPr bwMode="auto">
        <a:xfrm>
          <a:off x="4254500" y="713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290863</xdr:rowOff>
    </xdr:from>
    <xdr:ext cx="762000" cy="259045"/>
    <xdr:sp macro="" textlink="">
      <xdr:nvSpPr>
        <xdr:cNvPr id="135" name="テキスト ボックス 134"/>
        <xdr:cNvSpPr txBox="1"/>
      </xdr:nvSpPr>
      <xdr:spPr>
        <a:xfrm>
          <a:off x="3924300" y="690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164636</xdr:rowOff>
    </xdr:from>
    <xdr:to>
      <xdr:col>19</xdr:col>
      <xdr:colOff>38100</xdr:colOff>
      <xdr:row>37</xdr:row>
      <xdr:rowOff>94786</xdr:rowOff>
    </xdr:to>
    <xdr:sp macro="" textlink="">
      <xdr:nvSpPr>
        <xdr:cNvPr id="136" name="楕円 135"/>
        <xdr:cNvSpPr/>
      </xdr:nvSpPr>
      <xdr:spPr bwMode="auto">
        <a:xfrm>
          <a:off x="3556000" y="711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276413</xdr:rowOff>
    </xdr:from>
    <xdr:ext cx="762000" cy="259045"/>
    <xdr:sp macro="" textlink="">
      <xdr:nvSpPr>
        <xdr:cNvPr id="137" name="テキスト ボックス 136"/>
        <xdr:cNvSpPr txBox="1"/>
      </xdr:nvSpPr>
      <xdr:spPr>
        <a:xfrm>
          <a:off x="3225800" y="68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47723</xdr:rowOff>
    </xdr:from>
    <xdr:to>
      <xdr:col>15</xdr:col>
      <xdr:colOff>101600</xdr:colOff>
      <xdr:row>36</xdr:row>
      <xdr:rowOff>149323</xdr:rowOff>
    </xdr:to>
    <xdr:sp macro="" textlink="">
      <xdr:nvSpPr>
        <xdr:cNvPr id="138" name="楕円 137"/>
        <xdr:cNvSpPr/>
      </xdr:nvSpPr>
      <xdr:spPr bwMode="auto">
        <a:xfrm>
          <a:off x="2857500" y="7000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159500</xdr:rowOff>
    </xdr:from>
    <xdr:ext cx="762000" cy="259045"/>
    <xdr:sp macro="" textlink="">
      <xdr:nvSpPr>
        <xdr:cNvPr id="139" name="テキスト ボックス 138"/>
        <xdr:cNvSpPr txBox="1"/>
      </xdr:nvSpPr>
      <xdr:spPr>
        <a:xfrm>
          <a:off x="2527300" y="676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北海道三笠市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
8,765
302.52
10,795,378
10,626,981
154,741
4,755,444
10,279,812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105707</xdr:rowOff>
    </xdr:from>
    <xdr:to>
      <xdr:col>24</xdr:col>
      <xdr:colOff>63500</xdr:colOff>
      <xdr:row>34</xdr:row>
      <xdr:rowOff>129408</xdr:rowOff>
    </xdr:to>
    <xdr:cxnSp macro="">
      <xdr:nvCxnSpPr>
        <xdr:cNvPr id="58" name="直線コネクタ 57"/>
        <xdr:cNvCxnSpPr/>
      </xdr:nvCxnSpPr>
      <xdr:spPr>
        <a:xfrm flipV="1">
          <a:off x="3797300" y="5935007"/>
          <a:ext cx="838200" cy="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129408</xdr:rowOff>
    </xdr:from>
    <xdr:to>
      <xdr:col>19</xdr:col>
      <xdr:colOff>177800</xdr:colOff>
      <xdr:row>35</xdr:row>
      <xdr:rowOff>533</xdr:rowOff>
    </xdr:to>
    <xdr:cxnSp macro="">
      <xdr:nvCxnSpPr>
        <xdr:cNvPr id="61" name="直線コネクタ 60"/>
        <xdr:cNvCxnSpPr/>
      </xdr:nvCxnSpPr>
      <xdr:spPr>
        <a:xfrm flipV="1">
          <a:off x="2908300" y="5958708"/>
          <a:ext cx="889000" cy="4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533</xdr:rowOff>
    </xdr:from>
    <xdr:to>
      <xdr:col>15</xdr:col>
      <xdr:colOff>50800</xdr:colOff>
      <xdr:row>35</xdr:row>
      <xdr:rowOff>12557</xdr:rowOff>
    </xdr:to>
    <xdr:cxnSp macro="">
      <xdr:nvCxnSpPr>
        <xdr:cNvPr id="64" name="直線コネクタ 63"/>
        <xdr:cNvCxnSpPr/>
      </xdr:nvCxnSpPr>
      <xdr:spPr>
        <a:xfrm flipV="1">
          <a:off x="2019300" y="6001283"/>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12557</xdr:rowOff>
    </xdr:from>
    <xdr:to>
      <xdr:col>10</xdr:col>
      <xdr:colOff>114300</xdr:colOff>
      <xdr:row>35</xdr:row>
      <xdr:rowOff>61642</xdr:rowOff>
    </xdr:to>
    <xdr:cxnSp macro="">
      <xdr:nvCxnSpPr>
        <xdr:cNvPr id="67" name="直線コネクタ 66"/>
        <xdr:cNvCxnSpPr/>
      </xdr:nvCxnSpPr>
      <xdr:spPr>
        <a:xfrm flipV="1">
          <a:off x="1130300" y="6013307"/>
          <a:ext cx="889000" cy="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139345</xdr:rowOff>
    </xdr:from>
    <xdr:ext cx="534377" cy="259045"/>
    <xdr:sp macro="" textlink="">
      <xdr:nvSpPr>
        <xdr:cNvPr id="69" name="テキスト ボックス 68"/>
        <xdr:cNvSpPr txBox="1"/>
      </xdr:nvSpPr>
      <xdr:spPr>
        <a:xfrm>
          <a:off x="1752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144274</xdr:rowOff>
    </xdr:from>
    <xdr:ext cx="534377" cy="259045"/>
    <xdr:sp macro="" textlink="">
      <xdr:nvSpPr>
        <xdr:cNvPr id="71" name="テキスト ボックス 70"/>
        <xdr:cNvSpPr txBox="1"/>
      </xdr:nvSpPr>
      <xdr:spPr>
        <a:xfrm>
          <a:off x="863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54907</xdr:rowOff>
    </xdr:from>
    <xdr:to>
      <xdr:col>24</xdr:col>
      <xdr:colOff>114300</xdr:colOff>
      <xdr:row>34</xdr:row>
      <xdr:rowOff>156507</xdr:rowOff>
    </xdr:to>
    <xdr:sp macro="" textlink="">
      <xdr:nvSpPr>
        <xdr:cNvPr id="77" name="楕円 76"/>
        <xdr:cNvSpPr/>
      </xdr:nvSpPr>
      <xdr:spPr>
        <a:xfrm>
          <a:off x="4584700" y="58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77784</xdr:rowOff>
    </xdr:from>
    <xdr:ext cx="599010" cy="259045"/>
    <xdr:sp macro="" textlink="">
      <xdr:nvSpPr>
        <xdr:cNvPr id="78" name="人件費該当値テキスト"/>
        <xdr:cNvSpPr txBox="1"/>
      </xdr:nvSpPr>
      <xdr:spPr>
        <a:xfrm>
          <a:off x="4686300" y="573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78608</xdr:rowOff>
    </xdr:from>
    <xdr:to>
      <xdr:col>20</xdr:col>
      <xdr:colOff>38100</xdr:colOff>
      <xdr:row>35</xdr:row>
      <xdr:rowOff>8758</xdr:rowOff>
    </xdr:to>
    <xdr:sp macro="" textlink="">
      <xdr:nvSpPr>
        <xdr:cNvPr id="79" name="楕円 78"/>
        <xdr:cNvSpPr/>
      </xdr:nvSpPr>
      <xdr:spPr>
        <a:xfrm>
          <a:off x="3746500" y="59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25285</xdr:rowOff>
    </xdr:from>
    <xdr:ext cx="599010" cy="259045"/>
    <xdr:sp macro="" textlink="">
      <xdr:nvSpPr>
        <xdr:cNvPr id="80" name="テキスト ボックス 79"/>
        <xdr:cNvSpPr txBox="1"/>
      </xdr:nvSpPr>
      <xdr:spPr>
        <a:xfrm>
          <a:off x="3497795" y="568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121183</xdr:rowOff>
    </xdr:from>
    <xdr:to>
      <xdr:col>15</xdr:col>
      <xdr:colOff>101600</xdr:colOff>
      <xdr:row>35</xdr:row>
      <xdr:rowOff>51333</xdr:rowOff>
    </xdr:to>
    <xdr:sp macro="" textlink="">
      <xdr:nvSpPr>
        <xdr:cNvPr id="81" name="楕円 80"/>
        <xdr:cNvSpPr/>
      </xdr:nvSpPr>
      <xdr:spPr>
        <a:xfrm>
          <a:off x="2857500" y="59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67860</xdr:rowOff>
    </xdr:from>
    <xdr:ext cx="599010" cy="259045"/>
    <xdr:sp macro="" textlink="">
      <xdr:nvSpPr>
        <xdr:cNvPr id="82" name="テキスト ボックス 81"/>
        <xdr:cNvSpPr txBox="1"/>
      </xdr:nvSpPr>
      <xdr:spPr>
        <a:xfrm>
          <a:off x="2608795" y="572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133207</xdr:rowOff>
    </xdr:from>
    <xdr:to>
      <xdr:col>10</xdr:col>
      <xdr:colOff>165100</xdr:colOff>
      <xdr:row>35</xdr:row>
      <xdr:rowOff>63357</xdr:rowOff>
    </xdr:to>
    <xdr:sp macro="" textlink="">
      <xdr:nvSpPr>
        <xdr:cNvPr id="83" name="楕円 82"/>
        <xdr:cNvSpPr/>
      </xdr:nvSpPr>
      <xdr:spPr>
        <a:xfrm>
          <a:off x="1968500" y="59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79884</xdr:rowOff>
    </xdr:from>
    <xdr:ext cx="599010" cy="259045"/>
    <xdr:sp macro="" textlink="">
      <xdr:nvSpPr>
        <xdr:cNvPr id="84" name="テキスト ボックス 83"/>
        <xdr:cNvSpPr txBox="1"/>
      </xdr:nvSpPr>
      <xdr:spPr>
        <a:xfrm>
          <a:off x="1719795" y="573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10842</xdr:rowOff>
    </xdr:from>
    <xdr:to>
      <xdr:col>6</xdr:col>
      <xdr:colOff>38100</xdr:colOff>
      <xdr:row>35</xdr:row>
      <xdr:rowOff>112442</xdr:rowOff>
    </xdr:to>
    <xdr:sp macro="" textlink="">
      <xdr:nvSpPr>
        <xdr:cNvPr id="85" name="楕円 84"/>
        <xdr:cNvSpPr/>
      </xdr:nvSpPr>
      <xdr:spPr>
        <a:xfrm>
          <a:off x="1079500" y="60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128969</xdr:rowOff>
    </xdr:from>
    <xdr:ext cx="599010" cy="259045"/>
    <xdr:sp macro="" textlink="">
      <xdr:nvSpPr>
        <xdr:cNvPr id="86" name="テキスト ボックス 85"/>
        <xdr:cNvSpPr txBox="1"/>
      </xdr:nvSpPr>
      <xdr:spPr>
        <a:xfrm>
          <a:off x="830795" y="578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28035</xdr:rowOff>
    </xdr:from>
    <xdr:to>
      <xdr:col>24</xdr:col>
      <xdr:colOff>63500</xdr:colOff>
      <xdr:row>52</xdr:row>
      <xdr:rowOff>77270</xdr:rowOff>
    </xdr:to>
    <xdr:cxnSp macro="">
      <xdr:nvCxnSpPr>
        <xdr:cNvPr id="118" name="直線コネクタ 117"/>
        <xdr:cNvCxnSpPr/>
      </xdr:nvCxnSpPr>
      <xdr:spPr>
        <a:xfrm flipV="1">
          <a:off x="3797300" y="8943435"/>
          <a:ext cx="838200" cy="4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118403</xdr:rowOff>
    </xdr:from>
    <xdr:ext cx="534377" cy="259045"/>
    <xdr:sp macro="" textlink="">
      <xdr:nvSpPr>
        <xdr:cNvPr id="119" name="物件費平均値テキスト"/>
        <xdr:cNvSpPr txBox="1"/>
      </xdr:nvSpPr>
      <xdr:spPr>
        <a:xfrm>
          <a:off x="4686300" y="9719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77270</xdr:rowOff>
    </xdr:from>
    <xdr:to>
      <xdr:col>19</xdr:col>
      <xdr:colOff>177800</xdr:colOff>
      <xdr:row>52</xdr:row>
      <xdr:rowOff>134224</xdr:rowOff>
    </xdr:to>
    <xdr:cxnSp macro="">
      <xdr:nvCxnSpPr>
        <xdr:cNvPr id="121" name="直線コネクタ 120"/>
        <xdr:cNvCxnSpPr/>
      </xdr:nvCxnSpPr>
      <xdr:spPr>
        <a:xfrm flipV="1">
          <a:off x="2908300" y="8992670"/>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68187</xdr:rowOff>
    </xdr:from>
    <xdr:ext cx="534377" cy="259045"/>
    <xdr:sp macro="" textlink="">
      <xdr:nvSpPr>
        <xdr:cNvPr id="123" name="テキスト ボックス 122"/>
        <xdr:cNvSpPr txBox="1"/>
      </xdr:nvSpPr>
      <xdr:spPr>
        <a:xfrm>
          <a:off x="3530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134224</xdr:rowOff>
    </xdr:from>
    <xdr:to>
      <xdr:col>15</xdr:col>
      <xdr:colOff>50800</xdr:colOff>
      <xdr:row>53</xdr:row>
      <xdr:rowOff>111375</xdr:rowOff>
    </xdr:to>
    <xdr:cxnSp macro="">
      <xdr:nvCxnSpPr>
        <xdr:cNvPr id="124" name="直線コネクタ 123"/>
        <xdr:cNvCxnSpPr/>
      </xdr:nvCxnSpPr>
      <xdr:spPr>
        <a:xfrm flipV="1">
          <a:off x="2019300" y="9049624"/>
          <a:ext cx="889000" cy="1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123258</xdr:rowOff>
    </xdr:from>
    <xdr:ext cx="534377" cy="259045"/>
    <xdr:sp macro="" textlink="">
      <xdr:nvSpPr>
        <xdr:cNvPr id="126" name="テキスト ボックス 125"/>
        <xdr:cNvSpPr txBox="1"/>
      </xdr:nvSpPr>
      <xdr:spPr>
        <a:xfrm>
          <a:off x="2641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111375</xdr:rowOff>
    </xdr:from>
    <xdr:to>
      <xdr:col>10</xdr:col>
      <xdr:colOff>114300</xdr:colOff>
      <xdr:row>54</xdr:row>
      <xdr:rowOff>42937</xdr:rowOff>
    </xdr:to>
    <xdr:cxnSp macro="">
      <xdr:nvCxnSpPr>
        <xdr:cNvPr id="127" name="直線コネクタ 126"/>
        <xdr:cNvCxnSpPr/>
      </xdr:nvCxnSpPr>
      <xdr:spPr>
        <a:xfrm flipV="1">
          <a:off x="1130300" y="9198225"/>
          <a:ext cx="889000" cy="10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67632</xdr:rowOff>
    </xdr:from>
    <xdr:ext cx="534377" cy="259045"/>
    <xdr:sp macro="" textlink="">
      <xdr:nvSpPr>
        <xdr:cNvPr id="129" name="テキスト ボックス 128"/>
        <xdr:cNvSpPr txBox="1"/>
      </xdr:nvSpPr>
      <xdr:spPr>
        <a:xfrm>
          <a:off x="1752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85354</xdr:rowOff>
    </xdr:from>
    <xdr:ext cx="534377" cy="259045"/>
    <xdr:sp macro="" textlink="">
      <xdr:nvSpPr>
        <xdr:cNvPr id="131" name="テキスト ボックス 130"/>
        <xdr:cNvSpPr txBox="1"/>
      </xdr:nvSpPr>
      <xdr:spPr>
        <a:xfrm>
          <a:off x="863111" y="98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148685</xdr:rowOff>
    </xdr:from>
    <xdr:to>
      <xdr:col>24</xdr:col>
      <xdr:colOff>114300</xdr:colOff>
      <xdr:row>52</xdr:row>
      <xdr:rowOff>78835</xdr:rowOff>
    </xdr:to>
    <xdr:sp macro="" textlink="">
      <xdr:nvSpPr>
        <xdr:cNvPr id="137" name="楕円 136"/>
        <xdr:cNvSpPr/>
      </xdr:nvSpPr>
      <xdr:spPr>
        <a:xfrm>
          <a:off x="4584700" y="88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112</xdr:rowOff>
    </xdr:from>
    <xdr:ext cx="599010" cy="259045"/>
    <xdr:sp macro="" textlink="">
      <xdr:nvSpPr>
        <xdr:cNvPr id="138" name="物件費該当値テキスト"/>
        <xdr:cNvSpPr txBox="1"/>
      </xdr:nvSpPr>
      <xdr:spPr>
        <a:xfrm>
          <a:off x="4686300" y="874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26470</xdr:rowOff>
    </xdr:from>
    <xdr:to>
      <xdr:col>20</xdr:col>
      <xdr:colOff>38100</xdr:colOff>
      <xdr:row>52</xdr:row>
      <xdr:rowOff>128070</xdr:rowOff>
    </xdr:to>
    <xdr:sp macro="" textlink="">
      <xdr:nvSpPr>
        <xdr:cNvPr id="139" name="楕円 138"/>
        <xdr:cNvSpPr/>
      </xdr:nvSpPr>
      <xdr:spPr>
        <a:xfrm>
          <a:off x="3746500" y="89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144597</xdr:rowOff>
    </xdr:from>
    <xdr:ext cx="599010" cy="259045"/>
    <xdr:sp macro="" textlink="">
      <xdr:nvSpPr>
        <xdr:cNvPr id="140" name="テキスト ボックス 139"/>
        <xdr:cNvSpPr txBox="1"/>
      </xdr:nvSpPr>
      <xdr:spPr>
        <a:xfrm>
          <a:off x="3497795" y="871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83424</xdr:rowOff>
    </xdr:from>
    <xdr:to>
      <xdr:col>15</xdr:col>
      <xdr:colOff>101600</xdr:colOff>
      <xdr:row>53</xdr:row>
      <xdr:rowOff>13574</xdr:rowOff>
    </xdr:to>
    <xdr:sp macro="" textlink="">
      <xdr:nvSpPr>
        <xdr:cNvPr id="141" name="楕円 140"/>
        <xdr:cNvSpPr/>
      </xdr:nvSpPr>
      <xdr:spPr>
        <a:xfrm>
          <a:off x="2857500" y="89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30101</xdr:rowOff>
    </xdr:from>
    <xdr:ext cx="599010" cy="259045"/>
    <xdr:sp macro="" textlink="">
      <xdr:nvSpPr>
        <xdr:cNvPr id="142" name="テキスト ボックス 141"/>
        <xdr:cNvSpPr txBox="1"/>
      </xdr:nvSpPr>
      <xdr:spPr>
        <a:xfrm>
          <a:off x="2608795" y="87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60575</xdr:rowOff>
    </xdr:from>
    <xdr:to>
      <xdr:col>10</xdr:col>
      <xdr:colOff>165100</xdr:colOff>
      <xdr:row>53</xdr:row>
      <xdr:rowOff>162175</xdr:rowOff>
    </xdr:to>
    <xdr:sp macro="" textlink="">
      <xdr:nvSpPr>
        <xdr:cNvPr id="143" name="楕円 142"/>
        <xdr:cNvSpPr/>
      </xdr:nvSpPr>
      <xdr:spPr>
        <a:xfrm>
          <a:off x="1968500" y="914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7252</xdr:rowOff>
    </xdr:from>
    <xdr:ext cx="599010" cy="259045"/>
    <xdr:sp macro="" textlink="">
      <xdr:nvSpPr>
        <xdr:cNvPr id="144" name="テキスト ボックス 143"/>
        <xdr:cNvSpPr txBox="1"/>
      </xdr:nvSpPr>
      <xdr:spPr>
        <a:xfrm>
          <a:off x="1719795" y="89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163587</xdr:rowOff>
    </xdr:from>
    <xdr:to>
      <xdr:col>6</xdr:col>
      <xdr:colOff>38100</xdr:colOff>
      <xdr:row>54</xdr:row>
      <xdr:rowOff>93737</xdr:rowOff>
    </xdr:to>
    <xdr:sp macro="" textlink="">
      <xdr:nvSpPr>
        <xdr:cNvPr id="145" name="楕円 144"/>
        <xdr:cNvSpPr/>
      </xdr:nvSpPr>
      <xdr:spPr>
        <a:xfrm>
          <a:off x="1079500" y="92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110264</xdr:rowOff>
    </xdr:from>
    <xdr:ext cx="599010" cy="259045"/>
    <xdr:sp macro="" textlink="">
      <xdr:nvSpPr>
        <xdr:cNvPr id="146" name="テキスト ボックス 145"/>
        <xdr:cNvSpPr txBox="1"/>
      </xdr:nvSpPr>
      <xdr:spPr>
        <a:xfrm>
          <a:off x="830795" y="902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157531</xdr:rowOff>
    </xdr:from>
    <xdr:to>
      <xdr:col>24</xdr:col>
      <xdr:colOff>63500</xdr:colOff>
      <xdr:row>74</xdr:row>
      <xdr:rowOff>157005</xdr:rowOff>
    </xdr:to>
    <xdr:cxnSp macro="">
      <xdr:nvCxnSpPr>
        <xdr:cNvPr id="173" name="直線コネクタ 172"/>
        <xdr:cNvCxnSpPr/>
      </xdr:nvCxnSpPr>
      <xdr:spPr>
        <a:xfrm flipV="1">
          <a:off x="3797300" y="12330481"/>
          <a:ext cx="838200" cy="5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76266</xdr:rowOff>
    </xdr:from>
    <xdr:ext cx="469744" cy="259045"/>
    <xdr:sp macro="" textlink="">
      <xdr:nvSpPr>
        <xdr:cNvPr id="174" name="維持補修費平均値テキスト"/>
        <xdr:cNvSpPr txBox="1"/>
      </xdr:nvSpPr>
      <xdr:spPr>
        <a:xfrm>
          <a:off x="4686300" y="13277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135608</xdr:rowOff>
    </xdr:from>
    <xdr:to>
      <xdr:col>19</xdr:col>
      <xdr:colOff>177800</xdr:colOff>
      <xdr:row>74</xdr:row>
      <xdr:rowOff>157005</xdr:rowOff>
    </xdr:to>
    <xdr:cxnSp macro="">
      <xdr:nvCxnSpPr>
        <xdr:cNvPr id="176" name="直線コネクタ 175"/>
        <xdr:cNvCxnSpPr/>
      </xdr:nvCxnSpPr>
      <xdr:spPr>
        <a:xfrm>
          <a:off x="2908300" y="12480008"/>
          <a:ext cx="889000" cy="36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38935</xdr:rowOff>
    </xdr:from>
    <xdr:ext cx="469744" cy="259045"/>
    <xdr:sp macro="" textlink="">
      <xdr:nvSpPr>
        <xdr:cNvPr id="178" name="テキスト ボックス 177"/>
        <xdr:cNvSpPr txBox="1"/>
      </xdr:nvSpPr>
      <xdr:spPr>
        <a:xfrm>
          <a:off x="3562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135608</xdr:rowOff>
    </xdr:from>
    <xdr:to>
      <xdr:col>15</xdr:col>
      <xdr:colOff>50800</xdr:colOff>
      <xdr:row>74</xdr:row>
      <xdr:rowOff>155473</xdr:rowOff>
    </xdr:to>
    <xdr:cxnSp macro="">
      <xdr:nvCxnSpPr>
        <xdr:cNvPr id="179" name="直線コネクタ 178"/>
        <xdr:cNvCxnSpPr/>
      </xdr:nvCxnSpPr>
      <xdr:spPr>
        <a:xfrm flipV="1">
          <a:off x="2019300" y="12480008"/>
          <a:ext cx="889000" cy="36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49108</xdr:rowOff>
    </xdr:from>
    <xdr:ext cx="469744" cy="259045"/>
    <xdr:sp macro="" textlink="">
      <xdr:nvSpPr>
        <xdr:cNvPr id="181" name="テキスト ボックス 180"/>
        <xdr:cNvSpPr txBox="1"/>
      </xdr:nvSpPr>
      <xdr:spPr>
        <a:xfrm>
          <a:off x="2673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79647</xdr:rowOff>
    </xdr:from>
    <xdr:to>
      <xdr:col>10</xdr:col>
      <xdr:colOff>114300</xdr:colOff>
      <xdr:row>74</xdr:row>
      <xdr:rowOff>155473</xdr:rowOff>
    </xdr:to>
    <xdr:cxnSp macro="">
      <xdr:nvCxnSpPr>
        <xdr:cNvPr id="182" name="直線コネクタ 181"/>
        <xdr:cNvCxnSpPr/>
      </xdr:nvCxnSpPr>
      <xdr:spPr>
        <a:xfrm>
          <a:off x="1130300" y="12595497"/>
          <a:ext cx="889000" cy="2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26111</xdr:rowOff>
    </xdr:from>
    <xdr:ext cx="469744" cy="259045"/>
    <xdr:sp macro="" textlink="">
      <xdr:nvSpPr>
        <xdr:cNvPr id="184" name="テキスト ボックス 183"/>
        <xdr:cNvSpPr txBox="1"/>
      </xdr:nvSpPr>
      <xdr:spPr>
        <a:xfrm>
          <a:off x="1784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43736</xdr:rowOff>
    </xdr:from>
    <xdr:ext cx="469744" cy="259045"/>
    <xdr:sp macro="" textlink="">
      <xdr:nvSpPr>
        <xdr:cNvPr id="186" name="テキスト ボックス 185"/>
        <xdr:cNvSpPr txBox="1"/>
      </xdr:nvSpPr>
      <xdr:spPr>
        <a:xfrm>
          <a:off x="895428" y="134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106731</xdr:rowOff>
    </xdr:from>
    <xdr:to>
      <xdr:col>24</xdr:col>
      <xdr:colOff>114300</xdr:colOff>
      <xdr:row>72</xdr:row>
      <xdr:rowOff>36881</xdr:rowOff>
    </xdr:to>
    <xdr:sp macro="" textlink="">
      <xdr:nvSpPr>
        <xdr:cNvPr id="192" name="楕円 191"/>
        <xdr:cNvSpPr/>
      </xdr:nvSpPr>
      <xdr:spPr>
        <a:xfrm>
          <a:off x="4584700" y="122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59758</xdr:rowOff>
    </xdr:from>
    <xdr:ext cx="534377" cy="259045"/>
    <xdr:sp macro="" textlink="">
      <xdr:nvSpPr>
        <xdr:cNvPr id="193" name="維持補修費該当値テキスト"/>
        <xdr:cNvSpPr txBox="1"/>
      </xdr:nvSpPr>
      <xdr:spPr>
        <a:xfrm>
          <a:off x="4686300" y="1223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106205</xdr:rowOff>
    </xdr:from>
    <xdr:to>
      <xdr:col>20</xdr:col>
      <xdr:colOff>38100</xdr:colOff>
      <xdr:row>75</xdr:row>
      <xdr:rowOff>36355</xdr:rowOff>
    </xdr:to>
    <xdr:sp macro="" textlink="">
      <xdr:nvSpPr>
        <xdr:cNvPr id="194" name="楕円 193"/>
        <xdr:cNvSpPr/>
      </xdr:nvSpPr>
      <xdr:spPr>
        <a:xfrm>
          <a:off x="3746500" y="127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52882</xdr:rowOff>
    </xdr:from>
    <xdr:ext cx="534377" cy="259045"/>
    <xdr:sp macro="" textlink="">
      <xdr:nvSpPr>
        <xdr:cNvPr id="195" name="テキスト ボックス 194"/>
        <xdr:cNvSpPr txBox="1"/>
      </xdr:nvSpPr>
      <xdr:spPr>
        <a:xfrm>
          <a:off x="3530111" y="125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84808</xdr:rowOff>
    </xdr:from>
    <xdr:to>
      <xdr:col>15</xdr:col>
      <xdr:colOff>101600</xdr:colOff>
      <xdr:row>73</xdr:row>
      <xdr:rowOff>14958</xdr:rowOff>
    </xdr:to>
    <xdr:sp macro="" textlink="">
      <xdr:nvSpPr>
        <xdr:cNvPr id="196" name="楕円 195"/>
        <xdr:cNvSpPr/>
      </xdr:nvSpPr>
      <xdr:spPr>
        <a:xfrm>
          <a:off x="2857500" y="124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31485</xdr:rowOff>
    </xdr:from>
    <xdr:ext cx="534377" cy="259045"/>
    <xdr:sp macro="" textlink="">
      <xdr:nvSpPr>
        <xdr:cNvPr id="197" name="テキスト ボックス 196"/>
        <xdr:cNvSpPr txBox="1"/>
      </xdr:nvSpPr>
      <xdr:spPr>
        <a:xfrm>
          <a:off x="2641111" y="1220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104673</xdr:rowOff>
    </xdr:from>
    <xdr:to>
      <xdr:col>10</xdr:col>
      <xdr:colOff>165100</xdr:colOff>
      <xdr:row>75</xdr:row>
      <xdr:rowOff>34823</xdr:rowOff>
    </xdr:to>
    <xdr:sp macro="" textlink="">
      <xdr:nvSpPr>
        <xdr:cNvPr id="198" name="楕円 197"/>
        <xdr:cNvSpPr/>
      </xdr:nvSpPr>
      <xdr:spPr>
        <a:xfrm>
          <a:off x="1968500" y="127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51350</xdr:rowOff>
    </xdr:from>
    <xdr:ext cx="534377" cy="259045"/>
    <xdr:sp macro="" textlink="">
      <xdr:nvSpPr>
        <xdr:cNvPr id="199" name="テキスト ボックス 198"/>
        <xdr:cNvSpPr txBox="1"/>
      </xdr:nvSpPr>
      <xdr:spPr>
        <a:xfrm>
          <a:off x="1752111" y="1256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28847</xdr:rowOff>
    </xdr:from>
    <xdr:to>
      <xdr:col>6</xdr:col>
      <xdr:colOff>38100</xdr:colOff>
      <xdr:row>73</xdr:row>
      <xdr:rowOff>130447</xdr:rowOff>
    </xdr:to>
    <xdr:sp macro="" textlink="">
      <xdr:nvSpPr>
        <xdr:cNvPr id="200" name="楕円 199"/>
        <xdr:cNvSpPr/>
      </xdr:nvSpPr>
      <xdr:spPr>
        <a:xfrm>
          <a:off x="1079500" y="125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146974</xdr:rowOff>
    </xdr:from>
    <xdr:ext cx="534377" cy="259045"/>
    <xdr:sp macro="" textlink="">
      <xdr:nvSpPr>
        <xdr:cNvPr id="201" name="テキスト ボックス 200"/>
        <xdr:cNvSpPr txBox="1"/>
      </xdr:nvSpPr>
      <xdr:spPr>
        <a:xfrm>
          <a:off x="863111" y="123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143258</xdr:rowOff>
    </xdr:from>
    <xdr:to>
      <xdr:col>24</xdr:col>
      <xdr:colOff>63500</xdr:colOff>
      <xdr:row>94</xdr:row>
      <xdr:rowOff>49464</xdr:rowOff>
    </xdr:to>
    <xdr:cxnSp macro="">
      <xdr:nvCxnSpPr>
        <xdr:cNvPr id="231" name="直線コネクタ 230"/>
        <xdr:cNvCxnSpPr/>
      </xdr:nvCxnSpPr>
      <xdr:spPr>
        <a:xfrm>
          <a:off x="3797300" y="16088108"/>
          <a:ext cx="838200" cy="7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170356</xdr:rowOff>
    </xdr:from>
    <xdr:ext cx="599010" cy="259045"/>
    <xdr:sp macro="" textlink="">
      <xdr:nvSpPr>
        <xdr:cNvPr id="232" name="扶助費平均値テキスト"/>
        <xdr:cNvSpPr txBox="1"/>
      </xdr:nvSpPr>
      <xdr:spPr>
        <a:xfrm>
          <a:off x="4686300" y="16458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143258</xdr:rowOff>
    </xdr:from>
    <xdr:to>
      <xdr:col>19</xdr:col>
      <xdr:colOff>177800</xdr:colOff>
      <xdr:row>94</xdr:row>
      <xdr:rowOff>58928</xdr:rowOff>
    </xdr:to>
    <xdr:cxnSp macro="">
      <xdr:nvCxnSpPr>
        <xdr:cNvPr id="234" name="直線コネクタ 233"/>
        <xdr:cNvCxnSpPr/>
      </xdr:nvCxnSpPr>
      <xdr:spPr>
        <a:xfrm flipV="1">
          <a:off x="2908300" y="16088108"/>
          <a:ext cx="889000" cy="8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117268</xdr:rowOff>
    </xdr:from>
    <xdr:ext cx="599010" cy="259045"/>
    <xdr:sp macro="" textlink="">
      <xdr:nvSpPr>
        <xdr:cNvPr id="236" name="テキスト ボックス 235"/>
        <xdr:cNvSpPr txBox="1"/>
      </xdr:nvSpPr>
      <xdr:spPr>
        <a:xfrm>
          <a:off x="3497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58928</xdr:rowOff>
    </xdr:from>
    <xdr:to>
      <xdr:col>15</xdr:col>
      <xdr:colOff>50800</xdr:colOff>
      <xdr:row>94</xdr:row>
      <xdr:rowOff>79045</xdr:rowOff>
    </xdr:to>
    <xdr:cxnSp macro="">
      <xdr:nvCxnSpPr>
        <xdr:cNvPr id="237" name="直線コネクタ 236"/>
        <xdr:cNvCxnSpPr/>
      </xdr:nvCxnSpPr>
      <xdr:spPr>
        <a:xfrm flipV="1">
          <a:off x="2019300" y="1617522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9210</xdr:rowOff>
    </xdr:from>
    <xdr:ext cx="599010" cy="259045"/>
    <xdr:sp macro="" textlink="">
      <xdr:nvSpPr>
        <xdr:cNvPr id="239" name="テキスト ボックス 238"/>
        <xdr:cNvSpPr txBox="1"/>
      </xdr:nvSpPr>
      <xdr:spPr>
        <a:xfrm>
          <a:off x="2608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79045</xdr:rowOff>
    </xdr:from>
    <xdr:to>
      <xdr:col>10</xdr:col>
      <xdr:colOff>114300</xdr:colOff>
      <xdr:row>94</xdr:row>
      <xdr:rowOff>122791</xdr:rowOff>
    </xdr:to>
    <xdr:cxnSp macro="">
      <xdr:nvCxnSpPr>
        <xdr:cNvPr id="240" name="直線コネクタ 239"/>
        <xdr:cNvCxnSpPr/>
      </xdr:nvCxnSpPr>
      <xdr:spPr>
        <a:xfrm flipV="1">
          <a:off x="1130300" y="16195345"/>
          <a:ext cx="8890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156139</xdr:rowOff>
    </xdr:from>
    <xdr:ext cx="534377" cy="259045"/>
    <xdr:sp macro="" textlink="">
      <xdr:nvSpPr>
        <xdr:cNvPr id="242" name="テキスト ボックス 241"/>
        <xdr:cNvSpPr txBox="1"/>
      </xdr:nvSpPr>
      <xdr:spPr>
        <a:xfrm>
          <a:off x="1752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30819</xdr:rowOff>
    </xdr:from>
    <xdr:ext cx="534377" cy="259045"/>
    <xdr:sp macro="" textlink="">
      <xdr:nvSpPr>
        <xdr:cNvPr id="244" name="テキスト ボックス 243"/>
        <xdr:cNvSpPr txBox="1"/>
      </xdr:nvSpPr>
      <xdr:spPr>
        <a:xfrm>
          <a:off x="863111" y="168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170114</xdr:rowOff>
    </xdr:from>
    <xdr:to>
      <xdr:col>24</xdr:col>
      <xdr:colOff>114300</xdr:colOff>
      <xdr:row>94</xdr:row>
      <xdr:rowOff>100264</xdr:rowOff>
    </xdr:to>
    <xdr:sp macro="" textlink="">
      <xdr:nvSpPr>
        <xdr:cNvPr id="250" name="楕円 249"/>
        <xdr:cNvSpPr/>
      </xdr:nvSpPr>
      <xdr:spPr>
        <a:xfrm>
          <a:off x="4584700" y="161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21541</xdr:rowOff>
    </xdr:from>
    <xdr:ext cx="599010" cy="259045"/>
    <xdr:sp macro="" textlink="">
      <xdr:nvSpPr>
        <xdr:cNvPr id="251" name="扶助費該当値テキスト"/>
        <xdr:cNvSpPr txBox="1"/>
      </xdr:nvSpPr>
      <xdr:spPr>
        <a:xfrm>
          <a:off x="4686300" y="1596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92458</xdr:rowOff>
    </xdr:from>
    <xdr:to>
      <xdr:col>20</xdr:col>
      <xdr:colOff>38100</xdr:colOff>
      <xdr:row>94</xdr:row>
      <xdr:rowOff>22608</xdr:rowOff>
    </xdr:to>
    <xdr:sp macro="" textlink="">
      <xdr:nvSpPr>
        <xdr:cNvPr id="252" name="楕円 251"/>
        <xdr:cNvSpPr/>
      </xdr:nvSpPr>
      <xdr:spPr>
        <a:xfrm>
          <a:off x="3746500" y="1603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39135</xdr:rowOff>
    </xdr:from>
    <xdr:ext cx="599010" cy="259045"/>
    <xdr:sp macro="" textlink="">
      <xdr:nvSpPr>
        <xdr:cNvPr id="253" name="テキスト ボックス 252"/>
        <xdr:cNvSpPr txBox="1"/>
      </xdr:nvSpPr>
      <xdr:spPr>
        <a:xfrm>
          <a:off x="3497795" y="158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8128</xdr:rowOff>
    </xdr:from>
    <xdr:to>
      <xdr:col>15</xdr:col>
      <xdr:colOff>101600</xdr:colOff>
      <xdr:row>94</xdr:row>
      <xdr:rowOff>109728</xdr:rowOff>
    </xdr:to>
    <xdr:sp macro="" textlink="">
      <xdr:nvSpPr>
        <xdr:cNvPr id="254" name="楕円 253"/>
        <xdr:cNvSpPr/>
      </xdr:nvSpPr>
      <xdr:spPr>
        <a:xfrm>
          <a:off x="2857500" y="161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126255</xdr:rowOff>
    </xdr:from>
    <xdr:ext cx="599010" cy="259045"/>
    <xdr:sp macro="" textlink="">
      <xdr:nvSpPr>
        <xdr:cNvPr id="255" name="テキスト ボックス 254"/>
        <xdr:cNvSpPr txBox="1"/>
      </xdr:nvSpPr>
      <xdr:spPr>
        <a:xfrm>
          <a:off x="2608795" y="1589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28245</xdr:rowOff>
    </xdr:from>
    <xdr:to>
      <xdr:col>10</xdr:col>
      <xdr:colOff>165100</xdr:colOff>
      <xdr:row>94</xdr:row>
      <xdr:rowOff>129845</xdr:rowOff>
    </xdr:to>
    <xdr:sp macro="" textlink="">
      <xdr:nvSpPr>
        <xdr:cNvPr id="256" name="楕円 255"/>
        <xdr:cNvSpPr/>
      </xdr:nvSpPr>
      <xdr:spPr>
        <a:xfrm>
          <a:off x="1968500" y="161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146372</xdr:rowOff>
    </xdr:from>
    <xdr:ext cx="599010" cy="259045"/>
    <xdr:sp macro="" textlink="">
      <xdr:nvSpPr>
        <xdr:cNvPr id="257" name="テキスト ボックス 256"/>
        <xdr:cNvSpPr txBox="1"/>
      </xdr:nvSpPr>
      <xdr:spPr>
        <a:xfrm>
          <a:off x="1719795" y="1591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71991</xdr:rowOff>
    </xdr:from>
    <xdr:to>
      <xdr:col>6</xdr:col>
      <xdr:colOff>38100</xdr:colOff>
      <xdr:row>95</xdr:row>
      <xdr:rowOff>2141</xdr:rowOff>
    </xdr:to>
    <xdr:sp macro="" textlink="">
      <xdr:nvSpPr>
        <xdr:cNvPr id="258" name="楕円 257"/>
        <xdr:cNvSpPr/>
      </xdr:nvSpPr>
      <xdr:spPr>
        <a:xfrm>
          <a:off x="1079500" y="161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18668</xdr:rowOff>
    </xdr:from>
    <xdr:ext cx="599010" cy="259045"/>
    <xdr:sp macro="" textlink="">
      <xdr:nvSpPr>
        <xdr:cNvPr id="259" name="テキスト ボックス 258"/>
        <xdr:cNvSpPr txBox="1"/>
      </xdr:nvSpPr>
      <xdr:spPr>
        <a:xfrm>
          <a:off x="830795" y="159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113091</xdr:rowOff>
    </xdr:from>
    <xdr:to>
      <xdr:col>54</xdr:col>
      <xdr:colOff>189865</xdr:colOff>
      <xdr:row>37</xdr:row>
      <xdr:rowOff>138222</xdr:rowOff>
    </xdr:to>
    <xdr:cxnSp macro="">
      <xdr:nvCxnSpPr>
        <xdr:cNvPr id="283" name="直線コネクタ 282"/>
        <xdr:cNvCxnSpPr/>
      </xdr:nvCxnSpPr>
      <xdr:spPr>
        <a:xfrm flipV="1">
          <a:off x="10475595" y="5428041"/>
          <a:ext cx="1270" cy="105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142049</xdr:rowOff>
    </xdr:from>
    <xdr:ext cx="534377" cy="259045"/>
    <xdr:sp macro="" textlink="">
      <xdr:nvSpPr>
        <xdr:cNvPr id="284" name="補助費等最小値テキスト"/>
        <xdr:cNvSpPr txBox="1"/>
      </xdr:nvSpPr>
      <xdr:spPr>
        <a:xfrm>
          <a:off x="10528300" y="64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138222</xdr:rowOff>
    </xdr:from>
    <xdr:to>
      <xdr:col>55</xdr:col>
      <xdr:colOff>88900</xdr:colOff>
      <xdr:row>37</xdr:row>
      <xdr:rowOff>138222</xdr:rowOff>
    </xdr:to>
    <xdr:cxnSp macro="">
      <xdr:nvCxnSpPr>
        <xdr:cNvPr id="285" name="直線コネクタ 284"/>
        <xdr:cNvCxnSpPr/>
      </xdr:nvCxnSpPr>
      <xdr:spPr>
        <a:xfrm>
          <a:off x="10388600" y="648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59768</xdr:rowOff>
    </xdr:from>
    <xdr:ext cx="599010" cy="259045"/>
    <xdr:sp macro="" textlink="">
      <xdr:nvSpPr>
        <xdr:cNvPr id="286" name="補助費等最大値テキスト"/>
        <xdr:cNvSpPr txBox="1"/>
      </xdr:nvSpPr>
      <xdr:spPr>
        <a:xfrm>
          <a:off x="10528300" y="520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113091</xdr:rowOff>
    </xdr:from>
    <xdr:to>
      <xdr:col>55</xdr:col>
      <xdr:colOff>88900</xdr:colOff>
      <xdr:row>31</xdr:row>
      <xdr:rowOff>113091</xdr:rowOff>
    </xdr:to>
    <xdr:cxnSp macro="">
      <xdr:nvCxnSpPr>
        <xdr:cNvPr id="287" name="直線コネクタ 286"/>
        <xdr:cNvCxnSpPr/>
      </xdr:nvCxnSpPr>
      <xdr:spPr>
        <a:xfrm>
          <a:off x="10388600" y="542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113091</xdr:rowOff>
    </xdr:from>
    <xdr:to>
      <xdr:col>55</xdr:col>
      <xdr:colOff>0</xdr:colOff>
      <xdr:row>31</xdr:row>
      <xdr:rowOff>126563</xdr:rowOff>
    </xdr:to>
    <xdr:cxnSp macro="">
      <xdr:nvCxnSpPr>
        <xdr:cNvPr id="288" name="直線コネクタ 287"/>
        <xdr:cNvCxnSpPr/>
      </xdr:nvCxnSpPr>
      <xdr:spPr>
        <a:xfrm flipV="1">
          <a:off x="9639300" y="5428041"/>
          <a:ext cx="8382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53801</xdr:rowOff>
    </xdr:from>
    <xdr:ext cx="534377" cy="259045"/>
    <xdr:sp macro="" textlink="">
      <xdr:nvSpPr>
        <xdr:cNvPr id="289" name="補助費等平均値テキスト"/>
        <xdr:cNvSpPr txBox="1"/>
      </xdr:nvSpPr>
      <xdr:spPr>
        <a:xfrm>
          <a:off x="10528300" y="6226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75374</xdr:rowOff>
    </xdr:from>
    <xdr:to>
      <xdr:col>55</xdr:col>
      <xdr:colOff>50800</xdr:colOff>
      <xdr:row>37</xdr:row>
      <xdr:rowOff>5524</xdr:rowOff>
    </xdr:to>
    <xdr:sp macro="" textlink="">
      <xdr:nvSpPr>
        <xdr:cNvPr id="290" name="フローチャート: 判断 289"/>
        <xdr:cNvSpPr/>
      </xdr:nvSpPr>
      <xdr:spPr>
        <a:xfrm>
          <a:off x="104267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126563</xdr:rowOff>
    </xdr:from>
    <xdr:to>
      <xdr:col>50</xdr:col>
      <xdr:colOff>114300</xdr:colOff>
      <xdr:row>31</xdr:row>
      <xdr:rowOff>170424</xdr:rowOff>
    </xdr:to>
    <xdr:cxnSp macro="">
      <xdr:nvCxnSpPr>
        <xdr:cNvPr id="291" name="直線コネクタ 290"/>
        <xdr:cNvCxnSpPr/>
      </xdr:nvCxnSpPr>
      <xdr:spPr>
        <a:xfrm flipV="1">
          <a:off x="8750300" y="5441513"/>
          <a:ext cx="889000" cy="4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85684</xdr:rowOff>
    </xdr:from>
    <xdr:to>
      <xdr:col>50</xdr:col>
      <xdr:colOff>165100</xdr:colOff>
      <xdr:row>37</xdr:row>
      <xdr:rowOff>15834</xdr:rowOff>
    </xdr:to>
    <xdr:sp macro="" textlink="">
      <xdr:nvSpPr>
        <xdr:cNvPr id="292" name="フローチャート: 判断 291"/>
        <xdr:cNvSpPr/>
      </xdr:nvSpPr>
      <xdr:spPr>
        <a:xfrm>
          <a:off x="9588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6961</xdr:rowOff>
    </xdr:from>
    <xdr:ext cx="534377" cy="259045"/>
    <xdr:sp macro="" textlink="">
      <xdr:nvSpPr>
        <xdr:cNvPr id="293" name="テキスト ボックス 292"/>
        <xdr:cNvSpPr txBox="1"/>
      </xdr:nvSpPr>
      <xdr:spPr>
        <a:xfrm>
          <a:off x="9372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170424</xdr:rowOff>
    </xdr:from>
    <xdr:to>
      <xdr:col>45</xdr:col>
      <xdr:colOff>177800</xdr:colOff>
      <xdr:row>34</xdr:row>
      <xdr:rowOff>137544</xdr:rowOff>
    </xdr:to>
    <xdr:cxnSp macro="">
      <xdr:nvCxnSpPr>
        <xdr:cNvPr id="294" name="直線コネクタ 293"/>
        <xdr:cNvCxnSpPr/>
      </xdr:nvCxnSpPr>
      <xdr:spPr>
        <a:xfrm flipV="1">
          <a:off x="7861300" y="5485374"/>
          <a:ext cx="889000" cy="48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63122</xdr:rowOff>
    </xdr:from>
    <xdr:to>
      <xdr:col>46</xdr:col>
      <xdr:colOff>38100</xdr:colOff>
      <xdr:row>36</xdr:row>
      <xdr:rowOff>164722</xdr:rowOff>
    </xdr:to>
    <xdr:sp macro="" textlink="">
      <xdr:nvSpPr>
        <xdr:cNvPr id="295" name="フローチャート: 判断 294"/>
        <xdr:cNvSpPr/>
      </xdr:nvSpPr>
      <xdr:spPr>
        <a:xfrm>
          <a:off x="8699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155849</xdr:rowOff>
    </xdr:from>
    <xdr:ext cx="534377" cy="259045"/>
    <xdr:sp macro="" textlink="">
      <xdr:nvSpPr>
        <xdr:cNvPr id="296" name="テキスト ボックス 295"/>
        <xdr:cNvSpPr txBox="1"/>
      </xdr:nvSpPr>
      <xdr:spPr>
        <a:xfrm>
          <a:off x="8483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117343</xdr:rowOff>
    </xdr:from>
    <xdr:to>
      <xdr:col>41</xdr:col>
      <xdr:colOff>50800</xdr:colOff>
      <xdr:row>34</xdr:row>
      <xdr:rowOff>137544</xdr:rowOff>
    </xdr:to>
    <xdr:cxnSp macro="">
      <xdr:nvCxnSpPr>
        <xdr:cNvPr id="297" name="直線コネクタ 296"/>
        <xdr:cNvCxnSpPr/>
      </xdr:nvCxnSpPr>
      <xdr:spPr>
        <a:xfrm>
          <a:off x="6972300" y="5260843"/>
          <a:ext cx="889000" cy="70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298" name="フローチャート: 判断 297"/>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299" name="テキスト ボックス 298"/>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0" name="フローチャート: 判断 299"/>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1" name="テキスト ボックス 300"/>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62291</xdr:rowOff>
    </xdr:from>
    <xdr:to>
      <xdr:col>55</xdr:col>
      <xdr:colOff>50800</xdr:colOff>
      <xdr:row>31</xdr:row>
      <xdr:rowOff>163891</xdr:rowOff>
    </xdr:to>
    <xdr:sp macro="" textlink="">
      <xdr:nvSpPr>
        <xdr:cNvPr id="307" name="楕円 306"/>
        <xdr:cNvSpPr/>
      </xdr:nvSpPr>
      <xdr:spPr>
        <a:xfrm>
          <a:off x="10426700" y="53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15318</xdr:rowOff>
    </xdr:from>
    <xdr:ext cx="599010" cy="259045"/>
    <xdr:sp macro="" textlink="">
      <xdr:nvSpPr>
        <xdr:cNvPr id="308" name="補助費等該当値テキスト"/>
        <xdr:cNvSpPr txBox="1"/>
      </xdr:nvSpPr>
      <xdr:spPr>
        <a:xfrm>
          <a:off x="10528300" y="533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75763</xdr:rowOff>
    </xdr:from>
    <xdr:to>
      <xdr:col>50</xdr:col>
      <xdr:colOff>165100</xdr:colOff>
      <xdr:row>32</xdr:row>
      <xdr:rowOff>5913</xdr:rowOff>
    </xdr:to>
    <xdr:sp macro="" textlink="">
      <xdr:nvSpPr>
        <xdr:cNvPr id="309" name="楕円 308"/>
        <xdr:cNvSpPr/>
      </xdr:nvSpPr>
      <xdr:spPr>
        <a:xfrm>
          <a:off x="9588500" y="53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22440</xdr:rowOff>
    </xdr:from>
    <xdr:ext cx="599010" cy="259045"/>
    <xdr:sp macro="" textlink="">
      <xdr:nvSpPr>
        <xdr:cNvPr id="310" name="テキスト ボックス 309"/>
        <xdr:cNvSpPr txBox="1"/>
      </xdr:nvSpPr>
      <xdr:spPr>
        <a:xfrm>
          <a:off x="9339795" y="516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119624</xdr:rowOff>
    </xdr:from>
    <xdr:to>
      <xdr:col>46</xdr:col>
      <xdr:colOff>38100</xdr:colOff>
      <xdr:row>32</xdr:row>
      <xdr:rowOff>49774</xdr:rowOff>
    </xdr:to>
    <xdr:sp macro="" textlink="">
      <xdr:nvSpPr>
        <xdr:cNvPr id="311" name="楕円 310"/>
        <xdr:cNvSpPr/>
      </xdr:nvSpPr>
      <xdr:spPr>
        <a:xfrm>
          <a:off x="8699500" y="543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66301</xdr:rowOff>
    </xdr:from>
    <xdr:ext cx="599010" cy="259045"/>
    <xdr:sp macro="" textlink="">
      <xdr:nvSpPr>
        <xdr:cNvPr id="312" name="テキスト ボックス 311"/>
        <xdr:cNvSpPr txBox="1"/>
      </xdr:nvSpPr>
      <xdr:spPr>
        <a:xfrm>
          <a:off x="8450795" y="520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86744</xdr:rowOff>
    </xdr:from>
    <xdr:to>
      <xdr:col>41</xdr:col>
      <xdr:colOff>101600</xdr:colOff>
      <xdr:row>35</xdr:row>
      <xdr:rowOff>16894</xdr:rowOff>
    </xdr:to>
    <xdr:sp macro="" textlink="">
      <xdr:nvSpPr>
        <xdr:cNvPr id="313" name="楕円 312"/>
        <xdr:cNvSpPr/>
      </xdr:nvSpPr>
      <xdr:spPr>
        <a:xfrm>
          <a:off x="7810500" y="591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33421</xdr:rowOff>
    </xdr:from>
    <xdr:ext cx="599010" cy="259045"/>
    <xdr:sp macro="" textlink="">
      <xdr:nvSpPr>
        <xdr:cNvPr id="314" name="テキスト ボックス 313"/>
        <xdr:cNvSpPr txBox="1"/>
      </xdr:nvSpPr>
      <xdr:spPr>
        <a:xfrm>
          <a:off x="7561795" y="569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66543</xdr:rowOff>
    </xdr:from>
    <xdr:to>
      <xdr:col>36</xdr:col>
      <xdr:colOff>165100</xdr:colOff>
      <xdr:row>30</xdr:row>
      <xdr:rowOff>168143</xdr:rowOff>
    </xdr:to>
    <xdr:sp macro="" textlink="">
      <xdr:nvSpPr>
        <xdr:cNvPr id="315" name="楕円 314"/>
        <xdr:cNvSpPr/>
      </xdr:nvSpPr>
      <xdr:spPr>
        <a:xfrm>
          <a:off x="6921500" y="52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13220</xdr:rowOff>
    </xdr:from>
    <xdr:ext cx="599010" cy="259045"/>
    <xdr:sp macro="" textlink="">
      <xdr:nvSpPr>
        <xdr:cNvPr id="316" name="テキスト ボックス 315"/>
        <xdr:cNvSpPr txBox="1"/>
      </xdr:nvSpPr>
      <xdr:spPr>
        <a:xfrm>
          <a:off x="6672795" y="498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0" name="直線コネクタ 339"/>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1"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2" name="直線コネクタ 341"/>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3"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4" name="直線コネクタ 343"/>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137742</xdr:rowOff>
    </xdr:from>
    <xdr:to>
      <xdr:col>55</xdr:col>
      <xdr:colOff>0</xdr:colOff>
      <xdr:row>55</xdr:row>
      <xdr:rowOff>46820</xdr:rowOff>
    </xdr:to>
    <xdr:cxnSp macro="">
      <xdr:nvCxnSpPr>
        <xdr:cNvPr id="345" name="直線コネクタ 344"/>
        <xdr:cNvCxnSpPr/>
      </xdr:nvCxnSpPr>
      <xdr:spPr>
        <a:xfrm flipV="1">
          <a:off x="9639300" y="9396042"/>
          <a:ext cx="838200" cy="8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38157</xdr:rowOff>
    </xdr:from>
    <xdr:ext cx="534377" cy="259045"/>
    <xdr:sp macro="" textlink="">
      <xdr:nvSpPr>
        <xdr:cNvPr id="346" name="普通建設事業費平均値テキスト"/>
        <xdr:cNvSpPr txBox="1"/>
      </xdr:nvSpPr>
      <xdr:spPr>
        <a:xfrm>
          <a:off x="10528300" y="9810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47" name="フローチャート: 判断 346"/>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164911</xdr:rowOff>
    </xdr:from>
    <xdr:to>
      <xdr:col>50</xdr:col>
      <xdr:colOff>114300</xdr:colOff>
      <xdr:row>55</xdr:row>
      <xdr:rowOff>46820</xdr:rowOff>
    </xdr:to>
    <xdr:cxnSp macro="">
      <xdr:nvCxnSpPr>
        <xdr:cNvPr id="348" name="直線コネクタ 347"/>
        <xdr:cNvCxnSpPr/>
      </xdr:nvCxnSpPr>
      <xdr:spPr>
        <a:xfrm>
          <a:off x="8750300" y="9251761"/>
          <a:ext cx="889000" cy="22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49" name="フローチャート: 判断 348"/>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50" name="テキスト ボックス 349"/>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164911</xdr:rowOff>
    </xdr:from>
    <xdr:to>
      <xdr:col>45</xdr:col>
      <xdr:colOff>177800</xdr:colOff>
      <xdr:row>54</xdr:row>
      <xdr:rowOff>93820</xdr:rowOff>
    </xdr:to>
    <xdr:cxnSp macro="">
      <xdr:nvCxnSpPr>
        <xdr:cNvPr id="351" name="直線コネクタ 350"/>
        <xdr:cNvCxnSpPr/>
      </xdr:nvCxnSpPr>
      <xdr:spPr>
        <a:xfrm flipV="1">
          <a:off x="7861300" y="9251761"/>
          <a:ext cx="889000" cy="10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2" name="フローチャート: 判断 351"/>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15027</xdr:rowOff>
    </xdr:from>
    <xdr:ext cx="534377" cy="259045"/>
    <xdr:sp macro="" textlink="">
      <xdr:nvSpPr>
        <xdr:cNvPr id="353" name="テキスト ボックス 352"/>
        <xdr:cNvSpPr txBox="1"/>
      </xdr:nvSpPr>
      <xdr:spPr>
        <a:xfrm>
          <a:off x="8483111" y="99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93820</xdr:rowOff>
    </xdr:from>
    <xdr:to>
      <xdr:col>41</xdr:col>
      <xdr:colOff>50800</xdr:colOff>
      <xdr:row>54</xdr:row>
      <xdr:rowOff>129443</xdr:rowOff>
    </xdr:to>
    <xdr:cxnSp macro="">
      <xdr:nvCxnSpPr>
        <xdr:cNvPr id="354" name="直線コネクタ 353"/>
        <xdr:cNvCxnSpPr/>
      </xdr:nvCxnSpPr>
      <xdr:spPr>
        <a:xfrm flipV="1">
          <a:off x="6972300" y="9352120"/>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5" name="フローチャート: 判断 354"/>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23078</xdr:rowOff>
    </xdr:from>
    <xdr:ext cx="599010" cy="259045"/>
    <xdr:sp macro="" textlink="">
      <xdr:nvSpPr>
        <xdr:cNvPr id="356" name="テキスト ボックス 355"/>
        <xdr:cNvSpPr txBox="1"/>
      </xdr:nvSpPr>
      <xdr:spPr>
        <a:xfrm>
          <a:off x="7561795" y="979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57" name="フローチャート: 判断 356"/>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82715</xdr:rowOff>
    </xdr:from>
    <xdr:ext cx="534377" cy="259045"/>
    <xdr:sp macro="" textlink="">
      <xdr:nvSpPr>
        <xdr:cNvPr id="358" name="テキスト ボックス 357"/>
        <xdr:cNvSpPr txBox="1"/>
      </xdr:nvSpPr>
      <xdr:spPr>
        <a:xfrm>
          <a:off x="6705111" y="98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86942</xdr:rowOff>
    </xdr:from>
    <xdr:to>
      <xdr:col>55</xdr:col>
      <xdr:colOff>50800</xdr:colOff>
      <xdr:row>55</xdr:row>
      <xdr:rowOff>17092</xdr:rowOff>
    </xdr:to>
    <xdr:sp macro="" textlink="">
      <xdr:nvSpPr>
        <xdr:cNvPr id="364" name="楕円 363"/>
        <xdr:cNvSpPr/>
      </xdr:nvSpPr>
      <xdr:spPr>
        <a:xfrm>
          <a:off x="10426700" y="934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109819</xdr:rowOff>
    </xdr:from>
    <xdr:ext cx="599010" cy="259045"/>
    <xdr:sp macro="" textlink="">
      <xdr:nvSpPr>
        <xdr:cNvPr id="365" name="普通建設事業費該当値テキスト"/>
        <xdr:cNvSpPr txBox="1"/>
      </xdr:nvSpPr>
      <xdr:spPr>
        <a:xfrm>
          <a:off x="10528300" y="919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167470</xdr:rowOff>
    </xdr:from>
    <xdr:to>
      <xdr:col>50</xdr:col>
      <xdr:colOff>165100</xdr:colOff>
      <xdr:row>55</xdr:row>
      <xdr:rowOff>97620</xdr:rowOff>
    </xdr:to>
    <xdr:sp macro="" textlink="">
      <xdr:nvSpPr>
        <xdr:cNvPr id="366" name="楕円 365"/>
        <xdr:cNvSpPr/>
      </xdr:nvSpPr>
      <xdr:spPr>
        <a:xfrm>
          <a:off x="9588500" y="94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114147</xdr:rowOff>
    </xdr:from>
    <xdr:ext cx="599010" cy="259045"/>
    <xdr:sp macro="" textlink="">
      <xdr:nvSpPr>
        <xdr:cNvPr id="367" name="テキスト ボックス 366"/>
        <xdr:cNvSpPr txBox="1"/>
      </xdr:nvSpPr>
      <xdr:spPr>
        <a:xfrm>
          <a:off x="9339795" y="92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114111</xdr:rowOff>
    </xdr:from>
    <xdr:to>
      <xdr:col>46</xdr:col>
      <xdr:colOff>38100</xdr:colOff>
      <xdr:row>54</xdr:row>
      <xdr:rowOff>44261</xdr:rowOff>
    </xdr:to>
    <xdr:sp macro="" textlink="">
      <xdr:nvSpPr>
        <xdr:cNvPr id="368" name="楕円 367"/>
        <xdr:cNvSpPr/>
      </xdr:nvSpPr>
      <xdr:spPr>
        <a:xfrm>
          <a:off x="8699500" y="92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60788</xdr:rowOff>
    </xdr:from>
    <xdr:ext cx="599010" cy="259045"/>
    <xdr:sp macro="" textlink="">
      <xdr:nvSpPr>
        <xdr:cNvPr id="369" name="テキスト ボックス 368"/>
        <xdr:cNvSpPr txBox="1"/>
      </xdr:nvSpPr>
      <xdr:spPr>
        <a:xfrm>
          <a:off x="8450795" y="897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43020</xdr:rowOff>
    </xdr:from>
    <xdr:to>
      <xdr:col>41</xdr:col>
      <xdr:colOff>101600</xdr:colOff>
      <xdr:row>54</xdr:row>
      <xdr:rowOff>144620</xdr:rowOff>
    </xdr:to>
    <xdr:sp macro="" textlink="">
      <xdr:nvSpPr>
        <xdr:cNvPr id="370" name="楕円 369"/>
        <xdr:cNvSpPr/>
      </xdr:nvSpPr>
      <xdr:spPr>
        <a:xfrm>
          <a:off x="7810500" y="93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161147</xdr:rowOff>
    </xdr:from>
    <xdr:ext cx="599010" cy="259045"/>
    <xdr:sp macro="" textlink="">
      <xdr:nvSpPr>
        <xdr:cNvPr id="371" name="テキスト ボックス 370"/>
        <xdr:cNvSpPr txBox="1"/>
      </xdr:nvSpPr>
      <xdr:spPr>
        <a:xfrm>
          <a:off x="7561795" y="907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78643</xdr:rowOff>
    </xdr:from>
    <xdr:to>
      <xdr:col>36</xdr:col>
      <xdr:colOff>165100</xdr:colOff>
      <xdr:row>55</xdr:row>
      <xdr:rowOff>8793</xdr:rowOff>
    </xdr:to>
    <xdr:sp macro="" textlink="">
      <xdr:nvSpPr>
        <xdr:cNvPr id="372" name="楕円 371"/>
        <xdr:cNvSpPr/>
      </xdr:nvSpPr>
      <xdr:spPr>
        <a:xfrm>
          <a:off x="6921500" y="93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25320</xdr:rowOff>
    </xdr:from>
    <xdr:ext cx="599010" cy="259045"/>
    <xdr:sp macro="" textlink="">
      <xdr:nvSpPr>
        <xdr:cNvPr id="373" name="テキスト ボックス 372"/>
        <xdr:cNvSpPr txBox="1"/>
      </xdr:nvSpPr>
      <xdr:spPr>
        <a:xfrm>
          <a:off x="6672795" y="911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397" name="直線コネクタ 396"/>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0"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1" name="直線コネクタ 400"/>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88456</xdr:rowOff>
    </xdr:from>
    <xdr:to>
      <xdr:col>55</xdr:col>
      <xdr:colOff>0</xdr:colOff>
      <xdr:row>74</xdr:row>
      <xdr:rowOff>34971</xdr:rowOff>
    </xdr:to>
    <xdr:cxnSp macro="">
      <xdr:nvCxnSpPr>
        <xdr:cNvPr id="402" name="直線コネクタ 401"/>
        <xdr:cNvCxnSpPr/>
      </xdr:nvCxnSpPr>
      <xdr:spPr>
        <a:xfrm flipV="1">
          <a:off x="9639300" y="12604306"/>
          <a:ext cx="838200" cy="1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15481</xdr:rowOff>
    </xdr:from>
    <xdr:ext cx="534377" cy="259045"/>
    <xdr:sp macro="" textlink="">
      <xdr:nvSpPr>
        <xdr:cNvPr id="403" name="普通建設事業費 （ うち新規整備　）平均値テキスト"/>
        <xdr:cNvSpPr txBox="1"/>
      </xdr:nvSpPr>
      <xdr:spPr>
        <a:xfrm>
          <a:off x="10528300" y="13388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4" name="フローチャート: 判断 403"/>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60086</xdr:rowOff>
    </xdr:from>
    <xdr:to>
      <xdr:col>50</xdr:col>
      <xdr:colOff>114300</xdr:colOff>
      <xdr:row>74</xdr:row>
      <xdr:rowOff>34971</xdr:rowOff>
    </xdr:to>
    <xdr:cxnSp macro="">
      <xdr:nvCxnSpPr>
        <xdr:cNvPr id="405" name="直線コネクタ 404"/>
        <xdr:cNvCxnSpPr/>
      </xdr:nvCxnSpPr>
      <xdr:spPr>
        <a:xfrm>
          <a:off x="8750300" y="12404486"/>
          <a:ext cx="889000" cy="3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6" name="フローチャート: 判断 405"/>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07" name="テキスト ボックス 406"/>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60086</xdr:rowOff>
    </xdr:from>
    <xdr:to>
      <xdr:col>45</xdr:col>
      <xdr:colOff>177800</xdr:colOff>
      <xdr:row>74</xdr:row>
      <xdr:rowOff>51659</xdr:rowOff>
    </xdr:to>
    <xdr:cxnSp macro="">
      <xdr:nvCxnSpPr>
        <xdr:cNvPr id="408" name="直線コネクタ 407"/>
        <xdr:cNvCxnSpPr/>
      </xdr:nvCxnSpPr>
      <xdr:spPr>
        <a:xfrm flipV="1">
          <a:off x="7861300" y="12404486"/>
          <a:ext cx="889000" cy="3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09" name="フローチャート: 判断 408"/>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41419</xdr:rowOff>
    </xdr:from>
    <xdr:ext cx="534377" cy="259045"/>
    <xdr:sp macro="" textlink="">
      <xdr:nvSpPr>
        <xdr:cNvPr id="410" name="テキスト ボックス 409"/>
        <xdr:cNvSpPr txBox="1"/>
      </xdr:nvSpPr>
      <xdr:spPr>
        <a:xfrm>
          <a:off x="8483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1" name="フローチャート: 判断 410"/>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31894</xdr:rowOff>
    </xdr:from>
    <xdr:ext cx="534377" cy="259045"/>
    <xdr:sp macro="" textlink="">
      <xdr:nvSpPr>
        <xdr:cNvPr id="412" name="テキスト ボックス 411"/>
        <xdr:cNvSpPr txBox="1"/>
      </xdr:nvSpPr>
      <xdr:spPr>
        <a:xfrm>
          <a:off x="7594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37656</xdr:rowOff>
    </xdr:from>
    <xdr:to>
      <xdr:col>55</xdr:col>
      <xdr:colOff>50800</xdr:colOff>
      <xdr:row>73</xdr:row>
      <xdr:rowOff>139256</xdr:rowOff>
    </xdr:to>
    <xdr:sp macro="" textlink="">
      <xdr:nvSpPr>
        <xdr:cNvPr id="418" name="楕円 417"/>
        <xdr:cNvSpPr/>
      </xdr:nvSpPr>
      <xdr:spPr>
        <a:xfrm>
          <a:off x="10426700" y="125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60533</xdr:rowOff>
    </xdr:from>
    <xdr:ext cx="599010" cy="259045"/>
    <xdr:sp macro="" textlink="">
      <xdr:nvSpPr>
        <xdr:cNvPr id="419" name="普通建設事業費 （ うち新規整備　）該当値テキスト"/>
        <xdr:cNvSpPr txBox="1"/>
      </xdr:nvSpPr>
      <xdr:spPr>
        <a:xfrm>
          <a:off x="10528300" y="1240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155621</xdr:rowOff>
    </xdr:from>
    <xdr:to>
      <xdr:col>50</xdr:col>
      <xdr:colOff>165100</xdr:colOff>
      <xdr:row>74</xdr:row>
      <xdr:rowOff>85771</xdr:rowOff>
    </xdr:to>
    <xdr:sp macro="" textlink="">
      <xdr:nvSpPr>
        <xdr:cNvPr id="420" name="楕円 419"/>
        <xdr:cNvSpPr/>
      </xdr:nvSpPr>
      <xdr:spPr>
        <a:xfrm>
          <a:off x="9588500" y="126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102298</xdr:rowOff>
    </xdr:from>
    <xdr:ext cx="599010" cy="259045"/>
    <xdr:sp macro="" textlink="">
      <xdr:nvSpPr>
        <xdr:cNvPr id="421" name="テキスト ボックス 420"/>
        <xdr:cNvSpPr txBox="1"/>
      </xdr:nvSpPr>
      <xdr:spPr>
        <a:xfrm>
          <a:off x="9339795" y="1244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9286</xdr:rowOff>
    </xdr:from>
    <xdr:to>
      <xdr:col>46</xdr:col>
      <xdr:colOff>38100</xdr:colOff>
      <xdr:row>72</xdr:row>
      <xdr:rowOff>110886</xdr:rowOff>
    </xdr:to>
    <xdr:sp macro="" textlink="">
      <xdr:nvSpPr>
        <xdr:cNvPr id="422" name="楕円 421"/>
        <xdr:cNvSpPr/>
      </xdr:nvSpPr>
      <xdr:spPr>
        <a:xfrm>
          <a:off x="8699500" y="123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127413</xdr:rowOff>
    </xdr:from>
    <xdr:ext cx="599010" cy="259045"/>
    <xdr:sp macro="" textlink="">
      <xdr:nvSpPr>
        <xdr:cNvPr id="423" name="テキスト ボックス 422"/>
        <xdr:cNvSpPr txBox="1"/>
      </xdr:nvSpPr>
      <xdr:spPr>
        <a:xfrm>
          <a:off x="8450795" y="1212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859</xdr:rowOff>
    </xdr:from>
    <xdr:to>
      <xdr:col>41</xdr:col>
      <xdr:colOff>101600</xdr:colOff>
      <xdr:row>74</xdr:row>
      <xdr:rowOff>102459</xdr:rowOff>
    </xdr:to>
    <xdr:sp macro="" textlink="">
      <xdr:nvSpPr>
        <xdr:cNvPr id="424" name="楕円 423"/>
        <xdr:cNvSpPr/>
      </xdr:nvSpPr>
      <xdr:spPr>
        <a:xfrm>
          <a:off x="7810500" y="126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118986</xdr:rowOff>
    </xdr:from>
    <xdr:ext cx="599010" cy="259045"/>
    <xdr:sp macro="" textlink="">
      <xdr:nvSpPr>
        <xdr:cNvPr id="425" name="テキスト ボックス 424"/>
        <xdr:cNvSpPr txBox="1"/>
      </xdr:nvSpPr>
      <xdr:spPr>
        <a:xfrm>
          <a:off x="7561795" y="1246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49" name="直線コネクタ 448"/>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0"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1" name="直線コネクタ 450"/>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2"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3" name="直線コネクタ 452"/>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17109</xdr:rowOff>
    </xdr:from>
    <xdr:to>
      <xdr:col>55</xdr:col>
      <xdr:colOff>0</xdr:colOff>
      <xdr:row>97</xdr:row>
      <xdr:rowOff>19495</xdr:rowOff>
    </xdr:to>
    <xdr:cxnSp macro="">
      <xdr:nvCxnSpPr>
        <xdr:cNvPr id="454" name="直線コネクタ 453"/>
        <xdr:cNvCxnSpPr/>
      </xdr:nvCxnSpPr>
      <xdr:spPr>
        <a:xfrm>
          <a:off x="9639300" y="16647759"/>
          <a:ext cx="8382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138437</xdr:rowOff>
    </xdr:from>
    <xdr:ext cx="534377" cy="259045"/>
    <xdr:sp macro="" textlink="">
      <xdr:nvSpPr>
        <xdr:cNvPr id="455" name="普通建設事業費 （ うち更新整備　）平均値テキスト"/>
        <xdr:cNvSpPr txBox="1"/>
      </xdr:nvSpPr>
      <xdr:spPr>
        <a:xfrm>
          <a:off x="10528300" y="1659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6" name="フローチャート: 判断 455"/>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16005</xdr:rowOff>
    </xdr:from>
    <xdr:to>
      <xdr:col>50</xdr:col>
      <xdr:colOff>114300</xdr:colOff>
      <xdr:row>97</xdr:row>
      <xdr:rowOff>17109</xdr:rowOff>
    </xdr:to>
    <xdr:cxnSp macro="">
      <xdr:nvCxnSpPr>
        <xdr:cNvPr id="457" name="直線コネクタ 456"/>
        <xdr:cNvCxnSpPr/>
      </xdr:nvCxnSpPr>
      <xdr:spPr>
        <a:xfrm>
          <a:off x="8750300" y="16475205"/>
          <a:ext cx="889000" cy="17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58" name="フローチャート: 判断 457"/>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86385</xdr:rowOff>
    </xdr:from>
    <xdr:ext cx="534377" cy="259045"/>
    <xdr:sp macro="" textlink="">
      <xdr:nvSpPr>
        <xdr:cNvPr id="459" name="テキスト ボックス 458"/>
        <xdr:cNvSpPr txBox="1"/>
      </xdr:nvSpPr>
      <xdr:spPr>
        <a:xfrm>
          <a:off x="9372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144828</xdr:rowOff>
    </xdr:from>
    <xdr:to>
      <xdr:col>45</xdr:col>
      <xdr:colOff>177800</xdr:colOff>
      <xdr:row>96</xdr:row>
      <xdr:rowOff>16005</xdr:rowOff>
    </xdr:to>
    <xdr:cxnSp macro="">
      <xdr:nvCxnSpPr>
        <xdr:cNvPr id="460" name="直線コネクタ 459"/>
        <xdr:cNvCxnSpPr/>
      </xdr:nvCxnSpPr>
      <xdr:spPr>
        <a:xfrm>
          <a:off x="7861300" y="16432578"/>
          <a:ext cx="889000" cy="4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1" name="フローチャート: 判断 460"/>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44466</xdr:rowOff>
    </xdr:from>
    <xdr:ext cx="534377" cy="259045"/>
    <xdr:sp macro="" textlink="">
      <xdr:nvSpPr>
        <xdr:cNvPr id="462" name="テキスト ボックス 461"/>
        <xdr:cNvSpPr txBox="1"/>
      </xdr:nvSpPr>
      <xdr:spPr>
        <a:xfrm>
          <a:off x="8483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3" name="フローチャート: 判断 462"/>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4" name="テキスト ボックス 463"/>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140145</xdr:rowOff>
    </xdr:from>
    <xdr:to>
      <xdr:col>55</xdr:col>
      <xdr:colOff>50800</xdr:colOff>
      <xdr:row>97</xdr:row>
      <xdr:rowOff>70295</xdr:rowOff>
    </xdr:to>
    <xdr:sp macro="" textlink="">
      <xdr:nvSpPr>
        <xdr:cNvPr id="470" name="楕円 469"/>
        <xdr:cNvSpPr/>
      </xdr:nvSpPr>
      <xdr:spPr>
        <a:xfrm>
          <a:off x="10426700" y="165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163022</xdr:rowOff>
    </xdr:from>
    <xdr:ext cx="534377" cy="259045"/>
    <xdr:sp macro="" textlink="">
      <xdr:nvSpPr>
        <xdr:cNvPr id="471" name="普通建設事業費 （ うち更新整備　）該当値テキスト"/>
        <xdr:cNvSpPr txBox="1"/>
      </xdr:nvSpPr>
      <xdr:spPr>
        <a:xfrm>
          <a:off x="10528300"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137759</xdr:rowOff>
    </xdr:from>
    <xdr:to>
      <xdr:col>50</xdr:col>
      <xdr:colOff>165100</xdr:colOff>
      <xdr:row>97</xdr:row>
      <xdr:rowOff>67909</xdr:rowOff>
    </xdr:to>
    <xdr:sp macro="" textlink="">
      <xdr:nvSpPr>
        <xdr:cNvPr id="472" name="楕円 471"/>
        <xdr:cNvSpPr/>
      </xdr:nvSpPr>
      <xdr:spPr>
        <a:xfrm>
          <a:off x="9588500" y="165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84436</xdr:rowOff>
    </xdr:from>
    <xdr:ext cx="534377" cy="259045"/>
    <xdr:sp macro="" textlink="">
      <xdr:nvSpPr>
        <xdr:cNvPr id="473" name="テキスト ボックス 472"/>
        <xdr:cNvSpPr txBox="1"/>
      </xdr:nvSpPr>
      <xdr:spPr>
        <a:xfrm>
          <a:off x="9372111" y="163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136655</xdr:rowOff>
    </xdr:from>
    <xdr:to>
      <xdr:col>46</xdr:col>
      <xdr:colOff>38100</xdr:colOff>
      <xdr:row>96</xdr:row>
      <xdr:rowOff>66805</xdr:rowOff>
    </xdr:to>
    <xdr:sp macro="" textlink="">
      <xdr:nvSpPr>
        <xdr:cNvPr id="474" name="楕円 473"/>
        <xdr:cNvSpPr/>
      </xdr:nvSpPr>
      <xdr:spPr>
        <a:xfrm>
          <a:off x="8699500" y="164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83332</xdr:rowOff>
    </xdr:from>
    <xdr:ext cx="534377" cy="259045"/>
    <xdr:sp macro="" textlink="">
      <xdr:nvSpPr>
        <xdr:cNvPr id="475" name="テキスト ボックス 474"/>
        <xdr:cNvSpPr txBox="1"/>
      </xdr:nvSpPr>
      <xdr:spPr>
        <a:xfrm>
          <a:off x="8483111" y="1619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94028</xdr:rowOff>
    </xdr:from>
    <xdr:to>
      <xdr:col>41</xdr:col>
      <xdr:colOff>101600</xdr:colOff>
      <xdr:row>96</xdr:row>
      <xdr:rowOff>24178</xdr:rowOff>
    </xdr:to>
    <xdr:sp macro="" textlink="">
      <xdr:nvSpPr>
        <xdr:cNvPr id="476" name="楕円 475"/>
        <xdr:cNvSpPr/>
      </xdr:nvSpPr>
      <xdr:spPr>
        <a:xfrm>
          <a:off x="7810500" y="1638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40705</xdr:rowOff>
    </xdr:from>
    <xdr:ext cx="534377" cy="259045"/>
    <xdr:sp macro="" textlink="">
      <xdr:nvSpPr>
        <xdr:cNvPr id="477" name="テキスト ボックス 476"/>
        <xdr:cNvSpPr txBox="1"/>
      </xdr:nvSpPr>
      <xdr:spPr>
        <a:xfrm>
          <a:off x="7594111" y="1615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1" name="直線コネクタ 500"/>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2"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4"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5" name="直線コネクタ 504"/>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14980</xdr:rowOff>
    </xdr:from>
    <xdr:to>
      <xdr:col>85</xdr:col>
      <xdr:colOff>127000</xdr:colOff>
      <xdr:row>39</xdr:row>
      <xdr:rowOff>33668</xdr:rowOff>
    </xdr:to>
    <xdr:cxnSp macro="">
      <xdr:nvCxnSpPr>
        <xdr:cNvPr id="506" name="直線コネクタ 505"/>
        <xdr:cNvCxnSpPr/>
      </xdr:nvCxnSpPr>
      <xdr:spPr>
        <a:xfrm flipV="1">
          <a:off x="15481300" y="6701530"/>
          <a:ext cx="8382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137228</xdr:rowOff>
    </xdr:from>
    <xdr:ext cx="469744" cy="259045"/>
    <xdr:sp macro="" textlink="">
      <xdr:nvSpPr>
        <xdr:cNvPr id="507" name="災害復旧事業費平均値テキスト"/>
        <xdr:cNvSpPr txBox="1"/>
      </xdr:nvSpPr>
      <xdr:spPr>
        <a:xfrm>
          <a:off x="16370300" y="64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08" name="フローチャート: 判断 507"/>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33668</xdr:rowOff>
    </xdr:from>
    <xdr:to>
      <xdr:col>81</xdr:col>
      <xdr:colOff>50800</xdr:colOff>
      <xdr:row>39</xdr:row>
      <xdr:rowOff>44450</xdr:rowOff>
    </xdr:to>
    <xdr:cxnSp macro="">
      <xdr:nvCxnSpPr>
        <xdr:cNvPr id="509" name="直線コネクタ 508"/>
        <xdr:cNvCxnSpPr/>
      </xdr:nvCxnSpPr>
      <xdr:spPr>
        <a:xfrm flipV="1">
          <a:off x="14592300" y="672021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0" name="フローチャート: 判断 509"/>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1" name="テキスト ボックス 510"/>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3" name="フローチャート: 判断 512"/>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4" name="テキスト ボックス 513"/>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40469</xdr:rowOff>
    </xdr:from>
    <xdr:to>
      <xdr:col>71</xdr:col>
      <xdr:colOff>177800</xdr:colOff>
      <xdr:row>39</xdr:row>
      <xdr:rowOff>44450</xdr:rowOff>
    </xdr:to>
    <xdr:cxnSp macro="">
      <xdr:nvCxnSpPr>
        <xdr:cNvPr id="515" name="直線コネクタ 514"/>
        <xdr:cNvCxnSpPr/>
      </xdr:nvCxnSpPr>
      <xdr:spPr>
        <a:xfrm>
          <a:off x="12814300" y="672701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6" name="フローチャート: 判断 515"/>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17" name="テキスト ボックス 516"/>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18" name="フローチャート: 判断 517"/>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19" name="テキスト ボックス 518"/>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135630</xdr:rowOff>
    </xdr:from>
    <xdr:to>
      <xdr:col>85</xdr:col>
      <xdr:colOff>177800</xdr:colOff>
      <xdr:row>39</xdr:row>
      <xdr:rowOff>65780</xdr:rowOff>
    </xdr:to>
    <xdr:sp macro="" textlink="">
      <xdr:nvSpPr>
        <xdr:cNvPr id="525" name="楕円 524"/>
        <xdr:cNvSpPr/>
      </xdr:nvSpPr>
      <xdr:spPr>
        <a:xfrm>
          <a:off x="16268700" y="6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92778</xdr:rowOff>
    </xdr:from>
    <xdr:ext cx="469744" cy="259045"/>
    <xdr:sp macro="" textlink="">
      <xdr:nvSpPr>
        <xdr:cNvPr id="526" name="災害復旧事業費該当値テキスト"/>
        <xdr:cNvSpPr txBox="1"/>
      </xdr:nvSpPr>
      <xdr:spPr>
        <a:xfrm>
          <a:off x="16370300" y="66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154318</xdr:rowOff>
    </xdr:from>
    <xdr:to>
      <xdr:col>81</xdr:col>
      <xdr:colOff>101600</xdr:colOff>
      <xdr:row>39</xdr:row>
      <xdr:rowOff>84468</xdr:rowOff>
    </xdr:to>
    <xdr:sp macro="" textlink="">
      <xdr:nvSpPr>
        <xdr:cNvPr id="527" name="楕円 526"/>
        <xdr:cNvSpPr/>
      </xdr:nvSpPr>
      <xdr:spPr>
        <a:xfrm>
          <a:off x="15430500" y="66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75595</xdr:rowOff>
    </xdr:from>
    <xdr:ext cx="378565" cy="259045"/>
    <xdr:sp macro="" textlink="">
      <xdr:nvSpPr>
        <xdr:cNvPr id="528" name="テキスト ボックス 527"/>
        <xdr:cNvSpPr txBox="1"/>
      </xdr:nvSpPr>
      <xdr:spPr>
        <a:xfrm>
          <a:off x="15292017" y="676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161119</xdr:rowOff>
    </xdr:from>
    <xdr:to>
      <xdr:col>67</xdr:col>
      <xdr:colOff>101600</xdr:colOff>
      <xdr:row>39</xdr:row>
      <xdr:rowOff>91269</xdr:rowOff>
    </xdr:to>
    <xdr:sp macro="" textlink="">
      <xdr:nvSpPr>
        <xdr:cNvPr id="533" name="楕円 532"/>
        <xdr:cNvSpPr/>
      </xdr:nvSpPr>
      <xdr:spPr>
        <a:xfrm>
          <a:off x="12763500" y="6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82396</xdr:rowOff>
    </xdr:from>
    <xdr:ext cx="378565" cy="259045"/>
    <xdr:sp macro="" textlink="">
      <xdr:nvSpPr>
        <xdr:cNvPr id="534" name="テキスト ボックス 533"/>
        <xdr:cNvSpPr txBox="1"/>
      </xdr:nvSpPr>
      <xdr:spPr>
        <a:xfrm>
          <a:off x="12625017" y="6768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48" name="テキスト ボックス 547"/>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0" name="テキスト ボックス 549"/>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2" name="テキスト ボックス 551"/>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4" name="テキスト ボックス 553"/>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6" name="テキスト ボックス 555"/>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8" name="テキスト ボックス 55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0" name="直線コネクタ 559"/>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1"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2" name="直線コネクタ 56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3"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4" name="直線コネクタ 56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5" name="直線コネクタ 56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6"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67" name="フローチャート: 判断 56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68" name="直線コネクタ 56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69" name="フローチャート: 判断 56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0" name="テキスト ボックス 56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1" name="直線コネクタ 57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2" name="フローチャート: 判断 571"/>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3" name="テキスト ボックス 572"/>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4" name="直線コネクタ 57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5" name="フローチャート: 判断 574"/>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6" name="テキスト ボックス 575"/>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77" name="フローチャート: 判断 576"/>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78" name="テキスト ボックス 577"/>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4" name="楕円 58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5"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6" name="楕円 58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87" name="テキスト ボックス 58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88" name="楕円 58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9" name="テキスト ボックス 58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0" name="楕円 58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1" name="テキスト ボックス 59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2" name="楕円 59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3" name="テキスト ボックス 59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0" name="直線コネクタ 619"/>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1"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2" name="直線コネクタ 621"/>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3"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4" name="直線コネクタ 623"/>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126419</xdr:rowOff>
    </xdr:from>
    <xdr:to>
      <xdr:col>85</xdr:col>
      <xdr:colOff>127000</xdr:colOff>
      <xdr:row>76</xdr:row>
      <xdr:rowOff>26326</xdr:rowOff>
    </xdr:to>
    <xdr:cxnSp macro="">
      <xdr:nvCxnSpPr>
        <xdr:cNvPr id="625" name="直線コネクタ 624"/>
        <xdr:cNvCxnSpPr/>
      </xdr:nvCxnSpPr>
      <xdr:spPr>
        <a:xfrm flipV="1">
          <a:off x="15481300" y="12985169"/>
          <a:ext cx="838200" cy="7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34855</xdr:rowOff>
    </xdr:from>
    <xdr:ext cx="534377" cy="259045"/>
    <xdr:sp macro="" textlink="">
      <xdr:nvSpPr>
        <xdr:cNvPr id="626" name="公債費平均値テキスト"/>
        <xdr:cNvSpPr txBox="1"/>
      </xdr:nvSpPr>
      <xdr:spPr>
        <a:xfrm>
          <a:off x="16370300" y="13236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27" name="フローチャート: 判断 626"/>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26326</xdr:rowOff>
    </xdr:from>
    <xdr:to>
      <xdr:col>81</xdr:col>
      <xdr:colOff>50800</xdr:colOff>
      <xdr:row>76</xdr:row>
      <xdr:rowOff>75518</xdr:rowOff>
    </xdr:to>
    <xdr:cxnSp macro="">
      <xdr:nvCxnSpPr>
        <xdr:cNvPr id="628" name="直線コネクタ 627"/>
        <xdr:cNvCxnSpPr/>
      </xdr:nvCxnSpPr>
      <xdr:spPr>
        <a:xfrm flipV="1">
          <a:off x="14592300" y="13056526"/>
          <a:ext cx="889000" cy="4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29" name="フローチャート: 判断 628"/>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155512</xdr:rowOff>
    </xdr:from>
    <xdr:ext cx="534377" cy="259045"/>
    <xdr:sp macro="" textlink="">
      <xdr:nvSpPr>
        <xdr:cNvPr id="630" name="テキスト ボックス 629"/>
        <xdr:cNvSpPr txBox="1"/>
      </xdr:nvSpPr>
      <xdr:spPr>
        <a:xfrm>
          <a:off x="15214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75518</xdr:rowOff>
    </xdr:from>
    <xdr:to>
      <xdr:col>76</xdr:col>
      <xdr:colOff>114300</xdr:colOff>
      <xdr:row>76</xdr:row>
      <xdr:rowOff>90202</xdr:rowOff>
    </xdr:to>
    <xdr:cxnSp macro="">
      <xdr:nvCxnSpPr>
        <xdr:cNvPr id="631" name="直線コネクタ 630"/>
        <xdr:cNvCxnSpPr/>
      </xdr:nvCxnSpPr>
      <xdr:spPr>
        <a:xfrm flipV="1">
          <a:off x="13703300" y="13105718"/>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2" name="フローチャート: 判断 631"/>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44935</xdr:rowOff>
    </xdr:from>
    <xdr:ext cx="534377" cy="259045"/>
    <xdr:sp macro="" textlink="">
      <xdr:nvSpPr>
        <xdr:cNvPr id="633" name="テキスト ボックス 632"/>
        <xdr:cNvSpPr txBox="1"/>
      </xdr:nvSpPr>
      <xdr:spPr>
        <a:xfrm>
          <a:off x="14325111" y="134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25443</xdr:rowOff>
    </xdr:from>
    <xdr:to>
      <xdr:col>71</xdr:col>
      <xdr:colOff>177800</xdr:colOff>
      <xdr:row>76</xdr:row>
      <xdr:rowOff>90202</xdr:rowOff>
    </xdr:to>
    <xdr:cxnSp macro="">
      <xdr:nvCxnSpPr>
        <xdr:cNvPr id="634" name="直線コネクタ 633"/>
        <xdr:cNvCxnSpPr/>
      </xdr:nvCxnSpPr>
      <xdr:spPr>
        <a:xfrm>
          <a:off x="12814300" y="13055643"/>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5" name="フローチャート: 判断 634"/>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72421</xdr:rowOff>
    </xdr:from>
    <xdr:ext cx="534377" cy="259045"/>
    <xdr:sp macro="" textlink="">
      <xdr:nvSpPr>
        <xdr:cNvPr id="636" name="テキスト ボックス 635"/>
        <xdr:cNvSpPr txBox="1"/>
      </xdr:nvSpPr>
      <xdr:spPr>
        <a:xfrm>
          <a:off x="13436111" y="132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37" name="フローチャート: 判断 636"/>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66564</xdr:rowOff>
    </xdr:from>
    <xdr:ext cx="534377" cy="259045"/>
    <xdr:sp macro="" textlink="">
      <xdr:nvSpPr>
        <xdr:cNvPr id="638" name="テキスト ボックス 637"/>
        <xdr:cNvSpPr txBox="1"/>
      </xdr:nvSpPr>
      <xdr:spPr>
        <a:xfrm>
          <a:off x="12547111" y="132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75619</xdr:rowOff>
    </xdr:from>
    <xdr:to>
      <xdr:col>85</xdr:col>
      <xdr:colOff>177800</xdr:colOff>
      <xdr:row>76</xdr:row>
      <xdr:rowOff>5770</xdr:rowOff>
    </xdr:to>
    <xdr:sp macro="" textlink="">
      <xdr:nvSpPr>
        <xdr:cNvPr id="644" name="楕円 643"/>
        <xdr:cNvSpPr/>
      </xdr:nvSpPr>
      <xdr:spPr>
        <a:xfrm>
          <a:off x="16268700" y="12934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98496</xdr:rowOff>
    </xdr:from>
    <xdr:ext cx="534377" cy="259045"/>
    <xdr:sp macro="" textlink="">
      <xdr:nvSpPr>
        <xdr:cNvPr id="645" name="公債費該当値テキスト"/>
        <xdr:cNvSpPr txBox="1"/>
      </xdr:nvSpPr>
      <xdr:spPr>
        <a:xfrm>
          <a:off x="16370300" y="1278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146976</xdr:rowOff>
    </xdr:from>
    <xdr:to>
      <xdr:col>81</xdr:col>
      <xdr:colOff>101600</xdr:colOff>
      <xdr:row>76</xdr:row>
      <xdr:rowOff>77126</xdr:rowOff>
    </xdr:to>
    <xdr:sp macro="" textlink="">
      <xdr:nvSpPr>
        <xdr:cNvPr id="646" name="楕円 645"/>
        <xdr:cNvSpPr/>
      </xdr:nvSpPr>
      <xdr:spPr>
        <a:xfrm>
          <a:off x="15430500" y="130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93653</xdr:rowOff>
    </xdr:from>
    <xdr:ext cx="534377" cy="259045"/>
    <xdr:sp macro="" textlink="">
      <xdr:nvSpPr>
        <xdr:cNvPr id="647" name="テキスト ボックス 646"/>
        <xdr:cNvSpPr txBox="1"/>
      </xdr:nvSpPr>
      <xdr:spPr>
        <a:xfrm>
          <a:off x="15214111" y="127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24718</xdr:rowOff>
    </xdr:from>
    <xdr:to>
      <xdr:col>76</xdr:col>
      <xdr:colOff>165100</xdr:colOff>
      <xdr:row>76</xdr:row>
      <xdr:rowOff>126318</xdr:rowOff>
    </xdr:to>
    <xdr:sp macro="" textlink="">
      <xdr:nvSpPr>
        <xdr:cNvPr id="648" name="楕円 647"/>
        <xdr:cNvSpPr/>
      </xdr:nvSpPr>
      <xdr:spPr>
        <a:xfrm>
          <a:off x="14541500" y="1305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142845</xdr:rowOff>
    </xdr:from>
    <xdr:ext cx="534377" cy="259045"/>
    <xdr:sp macro="" textlink="">
      <xdr:nvSpPr>
        <xdr:cNvPr id="649" name="テキスト ボックス 648"/>
        <xdr:cNvSpPr txBox="1"/>
      </xdr:nvSpPr>
      <xdr:spPr>
        <a:xfrm>
          <a:off x="14325111" y="1283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39402</xdr:rowOff>
    </xdr:from>
    <xdr:to>
      <xdr:col>72</xdr:col>
      <xdr:colOff>38100</xdr:colOff>
      <xdr:row>76</xdr:row>
      <xdr:rowOff>141002</xdr:rowOff>
    </xdr:to>
    <xdr:sp macro="" textlink="">
      <xdr:nvSpPr>
        <xdr:cNvPr id="650" name="楕円 649"/>
        <xdr:cNvSpPr/>
      </xdr:nvSpPr>
      <xdr:spPr>
        <a:xfrm>
          <a:off x="13652500" y="130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157530</xdr:rowOff>
    </xdr:from>
    <xdr:ext cx="534377" cy="259045"/>
    <xdr:sp macro="" textlink="">
      <xdr:nvSpPr>
        <xdr:cNvPr id="651" name="テキスト ボックス 650"/>
        <xdr:cNvSpPr txBox="1"/>
      </xdr:nvSpPr>
      <xdr:spPr>
        <a:xfrm>
          <a:off x="13436111" y="128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146093</xdr:rowOff>
    </xdr:from>
    <xdr:to>
      <xdr:col>67</xdr:col>
      <xdr:colOff>101600</xdr:colOff>
      <xdr:row>76</xdr:row>
      <xdr:rowOff>76243</xdr:rowOff>
    </xdr:to>
    <xdr:sp macro="" textlink="">
      <xdr:nvSpPr>
        <xdr:cNvPr id="652" name="楕円 651"/>
        <xdr:cNvSpPr/>
      </xdr:nvSpPr>
      <xdr:spPr>
        <a:xfrm>
          <a:off x="12763500" y="1300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92770</xdr:rowOff>
    </xdr:from>
    <xdr:ext cx="534377" cy="259045"/>
    <xdr:sp macro="" textlink="">
      <xdr:nvSpPr>
        <xdr:cNvPr id="653" name="テキスト ボックス 652"/>
        <xdr:cNvSpPr txBox="1"/>
      </xdr:nvSpPr>
      <xdr:spPr>
        <a:xfrm>
          <a:off x="12547111" y="127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5" name="直線コネクタ 674"/>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6"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77" name="直線コネクタ 676"/>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78"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79" name="直線コネクタ 678"/>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28121</xdr:rowOff>
    </xdr:from>
    <xdr:to>
      <xdr:col>85</xdr:col>
      <xdr:colOff>127000</xdr:colOff>
      <xdr:row>97</xdr:row>
      <xdr:rowOff>159710</xdr:rowOff>
    </xdr:to>
    <xdr:cxnSp macro="">
      <xdr:nvCxnSpPr>
        <xdr:cNvPr id="680" name="直線コネクタ 679"/>
        <xdr:cNvCxnSpPr/>
      </xdr:nvCxnSpPr>
      <xdr:spPr>
        <a:xfrm flipV="1">
          <a:off x="15481300" y="16658771"/>
          <a:ext cx="838200" cy="1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1"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2" name="フローチャート: 判断 681"/>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159710</xdr:rowOff>
    </xdr:from>
    <xdr:to>
      <xdr:col>81</xdr:col>
      <xdr:colOff>50800</xdr:colOff>
      <xdr:row>98</xdr:row>
      <xdr:rowOff>41503</xdr:rowOff>
    </xdr:to>
    <xdr:cxnSp macro="">
      <xdr:nvCxnSpPr>
        <xdr:cNvPr id="683" name="直線コネクタ 682"/>
        <xdr:cNvCxnSpPr/>
      </xdr:nvCxnSpPr>
      <xdr:spPr>
        <a:xfrm flipV="1">
          <a:off x="14592300" y="16790360"/>
          <a:ext cx="889000" cy="5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4" name="フローチャート: 判断 683"/>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5" name="テキスト ボックス 684"/>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7446</xdr:rowOff>
    </xdr:from>
    <xdr:to>
      <xdr:col>76</xdr:col>
      <xdr:colOff>114300</xdr:colOff>
      <xdr:row>98</xdr:row>
      <xdr:rowOff>41503</xdr:rowOff>
    </xdr:to>
    <xdr:cxnSp macro="">
      <xdr:nvCxnSpPr>
        <xdr:cNvPr id="686" name="直線コネクタ 685"/>
        <xdr:cNvCxnSpPr/>
      </xdr:nvCxnSpPr>
      <xdr:spPr>
        <a:xfrm>
          <a:off x="13703300" y="16809546"/>
          <a:ext cx="889000" cy="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87" name="フローチャート: 判断 686"/>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88" name="テキスト ボックス 687"/>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7446</xdr:rowOff>
    </xdr:from>
    <xdr:to>
      <xdr:col>71</xdr:col>
      <xdr:colOff>177800</xdr:colOff>
      <xdr:row>98</xdr:row>
      <xdr:rowOff>135162</xdr:rowOff>
    </xdr:to>
    <xdr:cxnSp macro="">
      <xdr:nvCxnSpPr>
        <xdr:cNvPr id="689" name="直線コネクタ 688"/>
        <xdr:cNvCxnSpPr/>
      </xdr:nvCxnSpPr>
      <xdr:spPr>
        <a:xfrm flipV="1">
          <a:off x="12814300" y="16809546"/>
          <a:ext cx="889000" cy="1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0" name="フローチャート: 判断 689"/>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111279</xdr:rowOff>
    </xdr:from>
    <xdr:ext cx="534377" cy="259045"/>
    <xdr:sp macro="" textlink="">
      <xdr:nvSpPr>
        <xdr:cNvPr id="691" name="テキスト ボックス 690"/>
        <xdr:cNvSpPr txBox="1"/>
      </xdr:nvSpPr>
      <xdr:spPr>
        <a:xfrm>
          <a:off x="13436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2" name="フローチャート: 判断 691"/>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142034</xdr:rowOff>
    </xdr:from>
    <xdr:ext cx="534377" cy="259045"/>
    <xdr:sp macro="" textlink="">
      <xdr:nvSpPr>
        <xdr:cNvPr id="693" name="テキスト ボックス 692"/>
        <xdr:cNvSpPr txBox="1"/>
      </xdr:nvSpPr>
      <xdr:spPr>
        <a:xfrm>
          <a:off x="12547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148771</xdr:rowOff>
    </xdr:from>
    <xdr:to>
      <xdr:col>85</xdr:col>
      <xdr:colOff>177800</xdr:colOff>
      <xdr:row>97</xdr:row>
      <xdr:rowOff>78921</xdr:rowOff>
    </xdr:to>
    <xdr:sp macro="" textlink="">
      <xdr:nvSpPr>
        <xdr:cNvPr id="699" name="楕円 698"/>
        <xdr:cNvSpPr/>
      </xdr:nvSpPr>
      <xdr:spPr>
        <a:xfrm>
          <a:off x="16268700" y="166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198</xdr:rowOff>
    </xdr:from>
    <xdr:ext cx="599010" cy="259045"/>
    <xdr:sp macro="" textlink="">
      <xdr:nvSpPr>
        <xdr:cNvPr id="700" name="積立金該当値テキスト"/>
        <xdr:cNvSpPr txBox="1"/>
      </xdr:nvSpPr>
      <xdr:spPr>
        <a:xfrm>
          <a:off x="16370300" y="1645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108910</xdr:rowOff>
    </xdr:from>
    <xdr:to>
      <xdr:col>81</xdr:col>
      <xdr:colOff>101600</xdr:colOff>
      <xdr:row>98</xdr:row>
      <xdr:rowOff>39060</xdr:rowOff>
    </xdr:to>
    <xdr:sp macro="" textlink="">
      <xdr:nvSpPr>
        <xdr:cNvPr id="701" name="楕円 700"/>
        <xdr:cNvSpPr/>
      </xdr:nvSpPr>
      <xdr:spPr>
        <a:xfrm>
          <a:off x="15430500" y="167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55587</xdr:rowOff>
    </xdr:from>
    <xdr:ext cx="534377" cy="259045"/>
    <xdr:sp macro="" textlink="">
      <xdr:nvSpPr>
        <xdr:cNvPr id="702" name="テキスト ボックス 701"/>
        <xdr:cNvSpPr txBox="1"/>
      </xdr:nvSpPr>
      <xdr:spPr>
        <a:xfrm>
          <a:off x="15214111" y="165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162153</xdr:rowOff>
    </xdr:from>
    <xdr:to>
      <xdr:col>76</xdr:col>
      <xdr:colOff>165100</xdr:colOff>
      <xdr:row>98</xdr:row>
      <xdr:rowOff>92303</xdr:rowOff>
    </xdr:to>
    <xdr:sp macro="" textlink="">
      <xdr:nvSpPr>
        <xdr:cNvPr id="703" name="楕円 702"/>
        <xdr:cNvSpPr/>
      </xdr:nvSpPr>
      <xdr:spPr>
        <a:xfrm>
          <a:off x="14541500" y="167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108830</xdr:rowOff>
    </xdr:from>
    <xdr:ext cx="534377" cy="259045"/>
    <xdr:sp macro="" textlink="">
      <xdr:nvSpPr>
        <xdr:cNvPr id="704" name="テキスト ボックス 703"/>
        <xdr:cNvSpPr txBox="1"/>
      </xdr:nvSpPr>
      <xdr:spPr>
        <a:xfrm>
          <a:off x="14325111" y="165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128096</xdr:rowOff>
    </xdr:from>
    <xdr:to>
      <xdr:col>72</xdr:col>
      <xdr:colOff>38100</xdr:colOff>
      <xdr:row>98</xdr:row>
      <xdr:rowOff>58246</xdr:rowOff>
    </xdr:to>
    <xdr:sp macro="" textlink="">
      <xdr:nvSpPr>
        <xdr:cNvPr id="705" name="楕円 704"/>
        <xdr:cNvSpPr/>
      </xdr:nvSpPr>
      <xdr:spPr>
        <a:xfrm>
          <a:off x="13652500" y="1675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74773</xdr:rowOff>
    </xdr:from>
    <xdr:ext cx="534377" cy="259045"/>
    <xdr:sp macro="" textlink="">
      <xdr:nvSpPr>
        <xdr:cNvPr id="706" name="テキスト ボックス 705"/>
        <xdr:cNvSpPr txBox="1"/>
      </xdr:nvSpPr>
      <xdr:spPr>
        <a:xfrm>
          <a:off x="13436111" y="165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84362</xdr:rowOff>
    </xdr:from>
    <xdr:to>
      <xdr:col>67</xdr:col>
      <xdr:colOff>101600</xdr:colOff>
      <xdr:row>99</xdr:row>
      <xdr:rowOff>14512</xdr:rowOff>
    </xdr:to>
    <xdr:sp macro="" textlink="">
      <xdr:nvSpPr>
        <xdr:cNvPr id="707" name="楕円 706"/>
        <xdr:cNvSpPr/>
      </xdr:nvSpPr>
      <xdr:spPr>
        <a:xfrm>
          <a:off x="12763500" y="168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5639</xdr:rowOff>
    </xdr:from>
    <xdr:ext cx="469744" cy="259045"/>
    <xdr:sp macro="" textlink="">
      <xdr:nvSpPr>
        <xdr:cNvPr id="708" name="テキスト ボックス 707"/>
        <xdr:cNvSpPr txBox="1"/>
      </xdr:nvSpPr>
      <xdr:spPr>
        <a:xfrm>
          <a:off x="12579428" y="169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2" name="直線コネクタ 731"/>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5"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6" name="直線コネクタ 735"/>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33972</xdr:rowOff>
    </xdr:from>
    <xdr:to>
      <xdr:col>116</xdr:col>
      <xdr:colOff>63500</xdr:colOff>
      <xdr:row>31</xdr:row>
      <xdr:rowOff>107848</xdr:rowOff>
    </xdr:to>
    <xdr:cxnSp macro="">
      <xdr:nvCxnSpPr>
        <xdr:cNvPr id="737" name="直線コネクタ 736"/>
        <xdr:cNvCxnSpPr/>
      </xdr:nvCxnSpPr>
      <xdr:spPr>
        <a:xfrm flipV="1">
          <a:off x="21323300" y="5348922"/>
          <a:ext cx="8382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6596</xdr:rowOff>
    </xdr:from>
    <xdr:ext cx="469744" cy="259045"/>
    <xdr:sp macro="" textlink="">
      <xdr:nvSpPr>
        <xdr:cNvPr id="738" name="投資及び出資金平均値テキスト"/>
        <xdr:cNvSpPr txBox="1"/>
      </xdr:nvSpPr>
      <xdr:spPr>
        <a:xfrm>
          <a:off x="22212300" y="652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39" name="フローチャート: 判断 738"/>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107848</xdr:rowOff>
    </xdr:from>
    <xdr:to>
      <xdr:col>111</xdr:col>
      <xdr:colOff>177800</xdr:colOff>
      <xdr:row>32</xdr:row>
      <xdr:rowOff>132804</xdr:rowOff>
    </xdr:to>
    <xdr:cxnSp macro="">
      <xdr:nvCxnSpPr>
        <xdr:cNvPr id="740" name="直線コネクタ 739"/>
        <xdr:cNvCxnSpPr/>
      </xdr:nvCxnSpPr>
      <xdr:spPr>
        <a:xfrm flipV="1">
          <a:off x="20434300" y="5422798"/>
          <a:ext cx="889000" cy="19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1" name="フローチャート: 判断 740"/>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138193</xdr:rowOff>
    </xdr:from>
    <xdr:ext cx="469744" cy="259045"/>
    <xdr:sp macro="" textlink="">
      <xdr:nvSpPr>
        <xdr:cNvPr id="742" name="テキスト ボックス 741"/>
        <xdr:cNvSpPr txBox="1"/>
      </xdr:nvSpPr>
      <xdr:spPr>
        <a:xfrm>
          <a:off x="21088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132804</xdr:rowOff>
    </xdr:from>
    <xdr:to>
      <xdr:col>107</xdr:col>
      <xdr:colOff>50800</xdr:colOff>
      <xdr:row>32</xdr:row>
      <xdr:rowOff>153035</xdr:rowOff>
    </xdr:to>
    <xdr:cxnSp macro="">
      <xdr:nvCxnSpPr>
        <xdr:cNvPr id="743" name="直線コネクタ 742"/>
        <xdr:cNvCxnSpPr/>
      </xdr:nvCxnSpPr>
      <xdr:spPr>
        <a:xfrm flipV="1">
          <a:off x="19545300" y="5619204"/>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4" name="フローチャート: 判断 743"/>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152137</xdr:rowOff>
    </xdr:from>
    <xdr:ext cx="469744" cy="259045"/>
    <xdr:sp macro="" textlink="">
      <xdr:nvSpPr>
        <xdr:cNvPr id="745" name="テキスト ボックス 744"/>
        <xdr:cNvSpPr txBox="1"/>
      </xdr:nvSpPr>
      <xdr:spPr>
        <a:xfrm>
          <a:off x="20199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93028</xdr:rowOff>
    </xdr:from>
    <xdr:to>
      <xdr:col>102</xdr:col>
      <xdr:colOff>114300</xdr:colOff>
      <xdr:row>32</xdr:row>
      <xdr:rowOff>153035</xdr:rowOff>
    </xdr:to>
    <xdr:cxnSp macro="">
      <xdr:nvCxnSpPr>
        <xdr:cNvPr id="746" name="直線コネクタ 745"/>
        <xdr:cNvCxnSpPr/>
      </xdr:nvCxnSpPr>
      <xdr:spPr>
        <a:xfrm>
          <a:off x="18656300" y="5579428"/>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154622</xdr:rowOff>
    </xdr:from>
    <xdr:to>
      <xdr:col>116</xdr:col>
      <xdr:colOff>114300</xdr:colOff>
      <xdr:row>31</xdr:row>
      <xdr:rowOff>84772</xdr:rowOff>
    </xdr:to>
    <xdr:sp macro="" textlink="">
      <xdr:nvSpPr>
        <xdr:cNvPr id="756" name="楕円 755"/>
        <xdr:cNvSpPr/>
      </xdr:nvSpPr>
      <xdr:spPr>
        <a:xfrm>
          <a:off x="22110700" y="52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107649</xdr:rowOff>
    </xdr:from>
    <xdr:ext cx="534377" cy="259045"/>
    <xdr:sp macro="" textlink="">
      <xdr:nvSpPr>
        <xdr:cNvPr id="757" name="投資及び出資金該当値テキスト"/>
        <xdr:cNvSpPr txBox="1"/>
      </xdr:nvSpPr>
      <xdr:spPr>
        <a:xfrm>
          <a:off x="22212300" y="525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57048</xdr:rowOff>
    </xdr:from>
    <xdr:to>
      <xdr:col>112</xdr:col>
      <xdr:colOff>38100</xdr:colOff>
      <xdr:row>31</xdr:row>
      <xdr:rowOff>158648</xdr:rowOff>
    </xdr:to>
    <xdr:sp macro="" textlink="">
      <xdr:nvSpPr>
        <xdr:cNvPr id="758" name="楕円 757"/>
        <xdr:cNvSpPr/>
      </xdr:nvSpPr>
      <xdr:spPr>
        <a:xfrm>
          <a:off x="21272500" y="53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3725</xdr:rowOff>
    </xdr:from>
    <xdr:ext cx="534377" cy="259045"/>
    <xdr:sp macro="" textlink="">
      <xdr:nvSpPr>
        <xdr:cNvPr id="759" name="テキスト ボックス 758"/>
        <xdr:cNvSpPr txBox="1"/>
      </xdr:nvSpPr>
      <xdr:spPr>
        <a:xfrm>
          <a:off x="21056111" y="514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82004</xdr:rowOff>
    </xdr:from>
    <xdr:to>
      <xdr:col>107</xdr:col>
      <xdr:colOff>101600</xdr:colOff>
      <xdr:row>33</xdr:row>
      <xdr:rowOff>12154</xdr:rowOff>
    </xdr:to>
    <xdr:sp macro="" textlink="">
      <xdr:nvSpPr>
        <xdr:cNvPr id="760" name="楕円 759"/>
        <xdr:cNvSpPr/>
      </xdr:nvSpPr>
      <xdr:spPr>
        <a:xfrm>
          <a:off x="20383500" y="55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28681</xdr:rowOff>
    </xdr:from>
    <xdr:ext cx="534377" cy="259045"/>
    <xdr:sp macro="" textlink="">
      <xdr:nvSpPr>
        <xdr:cNvPr id="761" name="テキスト ボックス 760"/>
        <xdr:cNvSpPr txBox="1"/>
      </xdr:nvSpPr>
      <xdr:spPr>
        <a:xfrm>
          <a:off x="20167111" y="5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102235</xdr:rowOff>
    </xdr:from>
    <xdr:to>
      <xdr:col>102</xdr:col>
      <xdr:colOff>165100</xdr:colOff>
      <xdr:row>33</xdr:row>
      <xdr:rowOff>32385</xdr:rowOff>
    </xdr:to>
    <xdr:sp macro="" textlink="">
      <xdr:nvSpPr>
        <xdr:cNvPr id="762" name="楕円 761"/>
        <xdr:cNvSpPr/>
      </xdr:nvSpPr>
      <xdr:spPr>
        <a:xfrm>
          <a:off x="19494500" y="55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48912</xdr:rowOff>
    </xdr:from>
    <xdr:ext cx="534377" cy="259045"/>
    <xdr:sp macro="" textlink="">
      <xdr:nvSpPr>
        <xdr:cNvPr id="763" name="テキスト ボックス 762"/>
        <xdr:cNvSpPr txBox="1"/>
      </xdr:nvSpPr>
      <xdr:spPr>
        <a:xfrm>
          <a:off x="19278111" y="536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42228</xdr:rowOff>
    </xdr:from>
    <xdr:to>
      <xdr:col>98</xdr:col>
      <xdr:colOff>38100</xdr:colOff>
      <xdr:row>32</xdr:row>
      <xdr:rowOff>143828</xdr:rowOff>
    </xdr:to>
    <xdr:sp macro="" textlink="">
      <xdr:nvSpPr>
        <xdr:cNvPr id="764" name="楕円 763"/>
        <xdr:cNvSpPr/>
      </xdr:nvSpPr>
      <xdr:spPr>
        <a:xfrm>
          <a:off x="18605500" y="55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160355</xdr:rowOff>
    </xdr:from>
    <xdr:ext cx="534377" cy="259045"/>
    <xdr:sp macro="" textlink="">
      <xdr:nvSpPr>
        <xdr:cNvPr id="765" name="テキスト ボックス 764"/>
        <xdr:cNvSpPr txBox="1"/>
      </xdr:nvSpPr>
      <xdr:spPr>
        <a:xfrm>
          <a:off x="18389111" y="530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1" name="直線コネクタ 790"/>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4"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5" name="直線コネクタ 794"/>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84967</xdr:rowOff>
    </xdr:from>
    <xdr:to>
      <xdr:col>116</xdr:col>
      <xdr:colOff>63500</xdr:colOff>
      <xdr:row>59</xdr:row>
      <xdr:rowOff>86012</xdr:rowOff>
    </xdr:to>
    <xdr:cxnSp macro="">
      <xdr:nvCxnSpPr>
        <xdr:cNvPr id="796" name="直線コネクタ 795"/>
        <xdr:cNvCxnSpPr/>
      </xdr:nvCxnSpPr>
      <xdr:spPr>
        <a:xfrm>
          <a:off x="21323300" y="10200517"/>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797"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798" name="フローチャート: 判断 797"/>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78827</xdr:rowOff>
    </xdr:from>
    <xdr:to>
      <xdr:col>111</xdr:col>
      <xdr:colOff>177800</xdr:colOff>
      <xdr:row>59</xdr:row>
      <xdr:rowOff>84967</xdr:rowOff>
    </xdr:to>
    <xdr:cxnSp macro="">
      <xdr:nvCxnSpPr>
        <xdr:cNvPr id="799" name="直線コネクタ 798"/>
        <xdr:cNvCxnSpPr/>
      </xdr:nvCxnSpPr>
      <xdr:spPr>
        <a:xfrm>
          <a:off x="20434300" y="10194377"/>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0" name="フローチャート: 判断 799"/>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1" name="テキスト ボックス 800"/>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16713</xdr:rowOff>
    </xdr:from>
    <xdr:to>
      <xdr:col>107</xdr:col>
      <xdr:colOff>50800</xdr:colOff>
      <xdr:row>59</xdr:row>
      <xdr:rowOff>78827</xdr:rowOff>
    </xdr:to>
    <xdr:cxnSp macro="">
      <xdr:nvCxnSpPr>
        <xdr:cNvPr id="802" name="直線コネクタ 801"/>
        <xdr:cNvCxnSpPr/>
      </xdr:nvCxnSpPr>
      <xdr:spPr>
        <a:xfrm>
          <a:off x="19545300" y="9275013"/>
          <a:ext cx="889000" cy="9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3" name="フローチャート: 判断 802"/>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4" name="テキスト ボックス 803"/>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16713</xdr:rowOff>
    </xdr:from>
    <xdr:to>
      <xdr:col>102</xdr:col>
      <xdr:colOff>114300</xdr:colOff>
      <xdr:row>57</xdr:row>
      <xdr:rowOff>50742</xdr:rowOff>
    </xdr:to>
    <xdr:cxnSp macro="">
      <xdr:nvCxnSpPr>
        <xdr:cNvPr id="805" name="直線コネクタ 804"/>
        <xdr:cNvCxnSpPr/>
      </xdr:nvCxnSpPr>
      <xdr:spPr>
        <a:xfrm flipV="1">
          <a:off x="18656300" y="9275013"/>
          <a:ext cx="889000" cy="54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6" name="フローチャート: 判断 805"/>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87117</xdr:rowOff>
    </xdr:from>
    <xdr:ext cx="469744" cy="259045"/>
    <xdr:sp macro="" textlink="">
      <xdr:nvSpPr>
        <xdr:cNvPr id="807" name="テキスト ボックス 806"/>
        <xdr:cNvSpPr txBox="1"/>
      </xdr:nvSpPr>
      <xdr:spPr>
        <a:xfrm>
          <a:off x="19310428"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08" name="フローチャート: 判断 807"/>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76569</xdr:rowOff>
    </xdr:from>
    <xdr:ext cx="469744" cy="259045"/>
    <xdr:sp macro="" textlink="">
      <xdr:nvSpPr>
        <xdr:cNvPr id="809" name="テキスト ボックス 808"/>
        <xdr:cNvSpPr txBox="1"/>
      </xdr:nvSpPr>
      <xdr:spPr>
        <a:xfrm>
          <a:off x="18421428"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35212</xdr:rowOff>
    </xdr:from>
    <xdr:to>
      <xdr:col>116</xdr:col>
      <xdr:colOff>114300</xdr:colOff>
      <xdr:row>59</xdr:row>
      <xdr:rowOff>136812</xdr:rowOff>
    </xdr:to>
    <xdr:sp macro="" textlink="">
      <xdr:nvSpPr>
        <xdr:cNvPr id="815" name="楕円 814"/>
        <xdr:cNvSpPr/>
      </xdr:nvSpPr>
      <xdr:spPr>
        <a:xfrm>
          <a:off x="22110700" y="10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121589</xdr:rowOff>
    </xdr:from>
    <xdr:ext cx="378565" cy="259045"/>
    <xdr:sp macro="" textlink="">
      <xdr:nvSpPr>
        <xdr:cNvPr id="816" name="貸付金該当値テキスト"/>
        <xdr:cNvSpPr txBox="1"/>
      </xdr:nvSpPr>
      <xdr:spPr>
        <a:xfrm>
          <a:off x="22212300" y="100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34167</xdr:rowOff>
    </xdr:from>
    <xdr:to>
      <xdr:col>112</xdr:col>
      <xdr:colOff>38100</xdr:colOff>
      <xdr:row>59</xdr:row>
      <xdr:rowOff>135767</xdr:rowOff>
    </xdr:to>
    <xdr:sp macro="" textlink="">
      <xdr:nvSpPr>
        <xdr:cNvPr id="817" name="楕円 816"/>
        <xdr:cNvSpPr/>
      </xdr:nvSpPr>
      <xdr:spPr>
        <a:xfrm>
          <a:off x="21272500" y="101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126894</xdr:rowOff>
    </xdr:from>
    <xdr:ext cx="378565" cy="259045"/>
    <xdr:sp macro="" textlink="">
      <xdr:nvSpPr>
        <xdr:cNvPr id="818" name="テキスト ボックス 817"/>
        <xdr:cNvSpPr txBox="1"/>
      </xdr:nvSpPr>
      <xdr:spPr>
        <a:xfrm>
          <a:off x="21134017" y="10242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28027</xdr:rowOff>
    </xdr:from>
    <xdr:to>
      <xdr:col>107</xdr:col>
      <xdr:colOff>101600</xdr:colOff>
      <xdr:row>59</xdr:row>
      <xdr:rowOff>129627</xdr:rowOff>
    </xdr:to>
    <xdr:sp macro="" textlink="">
      <xdr:nvSpPr>
        <xdr:cNvPr id="819" name="楕円 818"/>
        <xdr:cNvSpPr/>
      </xdr:nvSpPr>
      <xdr:spPr>
        <a:xfrm>
          <a:off x="20383500" y="101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120754</xdr:rowOff>
    </xdr:from>
    <xdr:ext cx="378565" cy="259045"/>
    <xdr:sp macro="" textlink="">
      <xdr:nvSpPr>
        <xdr:cNvPr id="820" name="テキスト ボックス 819"/>
        <xdr:cNvSpPr txBox="1"/>
      </xdr:nvSpPr>
      <xdr:spPr>
        <a:xfrm>
          <a:off x="20245017" y="1023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137363</xdr:rowOff>
    </xdr:from>
    <xdr:to>
      <xdr:col>102</xdr:col>
      <xdr:colOff>165100</xdr:colOff>
      <xdr:row>54</xdr:row>
      <xdr:rowOff>67513</xdr:rowOff>
    </xdr:to>
    <xdr:sp macro="" textlink="">
      <xdr:nvSpPr>
        <xdr:cNvPr id="821" name="楕円 820"/>
        <xdr:cNvSpPr/>
      </xdr:nvSpPr>
      <xdr:spPr>
        <a:xfrm>
          <a:off x="19494500" y="92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84040</xdr:rowOff>
    </xdr:from>
    <xdr:ext cx="534377" cy="259045"/>
    <xdr:sp macro="" textlink="">
      <xdr:nvSpPr>
        <xdr:cNvPr id="822" name="テキスト ボックス 821"/>
        <xdr:cNvSpPr txBox="1"/>
      </xdr:nvSpPr>
      <xdr:spPr>
        <a:xfrm>
          <a:off x="19278111" y="89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171392</xdr:rowOff>
    </xdr:from>
    <xdr:to>
      <xdr:col>98</xdr:col>
      <xdr:colOff>38100</xdr:colOff>
      <xdr:row>57</xdr:row>
      <xdr:rowOff>101542</xdr:rowOff>
    </xdr:to>
    <xdr:sp macro="" textlink="">
      <xdr:nvSpPr>
        <xdr:cNvPr id="823" name="楕円 822"/>
        <xdr:cNvSpPr/>
      </xdr:nvSpPr>
      <xdr:spPr>
        <a:xfrm>
          <a:off x="18605500" y="97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118069</xdr:rowOff>
    </xdr:from>
    <xdr:ext cx="534377" cy="259045"/>
    <xdr:sp macro="" textlink="">
      <xdr:nvSpPr>
        <xdr:cNvPr id="824" name="テキスト ボックス 823"/>
        <xdr:cNvSpPr txBox="1"/>
      </xdr:nvSpPr>
      <xdr:spPr>
        <a:xfrm>
          <a:off x="18389111" y="954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6" name="直線コネクタ 845"/>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47"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48" name="直線コネクタ 847"/>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49"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0" name="直線コネクタ 849"/>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xdr:rowOff>
    </xdr:from>
    <xdr:to>
      <xdr:col>116</xdr:col>
      <xdr:colOff>63500</xdr:colOff>
      <xdr:row>77</xdr:row>
      <xdr:rowOff>1735</xdr:rowOff>
    </xdr:to>
    <xdr:cxnSp macro="">
      <xdr:nvCxnSpPr>
        <xdr:cNvPr id="851" name="直線コネクタ 850"/>
        <xdr:cNvCxnSpPr/>
      </xdr:nvCxnSpPr>
      <xdr:spPr>
        <a:xfrm flipV="1">
          <a:off x="21323300" y="13201653"/>
          <a:ext cx="8382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2"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3" name="フローチャート: 判断 852"/>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165015</xdr:rowOff>
    </xdr:from>
    <xdr:to>
      <xdr:col>111</xdr:col>
      <xdr:colOff>177800</xdr:colOff>
      <xdr:row>77</xdr:row>
      <xdr:rowOff>1735</xdr:rowOff>
    </xdr:to>
    <xdr:cxnSp macro="">
      <xdr:nvCxnSpPr>
        <xdr:cNvPr id="854" name="直線コネクタ 853"/>
        <xdr:cNvCxnSpPr/>
      </xdr:nvCxnSpPr>
      <xdr:spPr>
        <a:xfrm>
          <a:off x="20434300" y="13195215"/>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5" name="フローチャート: 判断 854"/>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6" name="テキスト ボックス 855"/>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165015</xdr:rowOff>
    </xdr:from>
    <xdr:to>
      <xdr:col>107</xdr:col>
      <xdr:colOff>50800</xdr:colOff>
      <xdr:row>77</xdr:row>
      <xdr:rowOff>41956</xdr:rowOff>
    </xdr:to>
    <xdr:cxnSp macro="">
      <xdr:nvCxnSpPr>
        <xdr:cNvPr id="857" name="直線コネクタ 856"/>
        <xdr:cNvCxnSpPr/>
      </xdr:nvCxnSpPr>
      <xdr:spPr>
        <a:xfrm flipV="1">
          <a:off x="19545300" y="13195215"/>
          <a:ext cx="889000" cy="4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58" name="フローチャート: 判断 857"/>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59" name="テキスト ボックス 858"/>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27846</xdr:rowOff>
    </xdr:from>
    <xdr:to>
      <xdr:col>102</xdr:col>
      <xdr:colOff>114300</xdr:colOff>
      <xdr:row>77</xdr:row>
      <xdr:rowOff>41956</xdr:rowOff>
    </xdr:to>
    <xdr:cxnSp macro="">
      <xdr:nvCxnSpPr>
        <xdr:cNvPr id="860" name="直線コネクタ 859"/>
        <xdr:cNvCxnSpPr/>
      </xdr:nvCxnSpPr>
      <xdr:spPr>
        <a:xfrm>
          <a:off x="18656300" y="13229496"/>
          <a:ext cx="8890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1" name="フローチャート: 判断 860"/>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84448</xdr:rowOff>
    </xdr:from>
    <xdr:ext cx="534377" cy="259045"/>
    <xdr:sp macro="" textlink="">
      <xdr:nvSpPr>
        <xdr:cNvPr id="862" name="テキスト ボックス 861"/>
        <xdr:cNvSpPr txBox="1"/>
      </xdr:nvSpPr>
      <xdr:spPr>
        <a:xfrm>
          <a:off x="19278111" y="132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3" name="フローチャート: 判断 862"/>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87924</xdr:rowOff>
    </xdr:from>
    <xdr:ext cx="534377" cy="259045"/>
    <xdr:sp macro="" textlink="">
      <xdr:nvSpPr>
        <xdr:cNvPr id="864" name="テキスト ボックス 863"/>
        <xdr:cNvSpPr txBox="1"/>
      </xdr:nvSpPr>
      <xdr:spPr>
        <a:xfrm>
          <a:off x="18389111" y="1328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120653</xdr:rowOff>
    </xdr:from>
    <xdr:to>
      <xdr:col>116</xdr:col>
      <xdr:colOff>114300</xdr:colOff>
      <xdr:row>77</xdr:row>
      <xdr:rowOff>50803</xdr:rowOff>
    </xdr:to>
    <xdr:sp macro="" textlink="">
      <xdr:nvSpPr>
        <xdr:cNvPr id="870" name="楕円 869"/>
        <xdr:cNvSpPr/>
      </xdr:nvSpPr>
      <xdr:spPr>
        <a:xfrm>
          <a:off x="22110700" y="1315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80029</xdr:rowOff>
    </xdr:from>
    <xdr:ext cx="534377" cy="259045"/>
    <xdr:sp macro="" textlink="">
      <xdr:nvSpPr>
        <xdr:cNvPr id="871" name="繰出金該当値テキスト"/>
        <xdr:cNvSpPr txBox="1"/>
      </xdr:nvSpPr>
      <xdr:spPr>
        <a:xfrm>
          <a:off x="22212300" y="129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122385</xdr:rowOff>
    </xdr:from>
    <xdr:to>
      <xdr:col>112</xdr:col>
      <xdr:colOff>38100</xdr:colOff>
      <xdr:row>77</xdr:row>
      <xdr:rowOff>52535</xdr:rowOff>
    </xdr:to>
    <xdr:sp macro="" textlink="">
      <xdr:nvSpPr>
        <xdr:cNvPr id="872" name="楕円 871"/>
        <xdr:cNvSpPr/>
      </xdr:nvSpPr>
      <xdr:spPr>
        <a:xfrm>
          <a:off x="21272500" y="131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69063</xdr:rowOff>
    </xdr:from>
    <xdr:ext cx="534377" cy="259045"/>
    <xdr:sp macro="" textlink="">
      <xdr:nvSpPr>
        <xdr:cNvPr id="873" name="テキスト ボックス 872"/>
        <xdr:cNvSpPr txBox="1"/>
      </xdr:nvSpPr>
      <xdr:spPr>
        <a:xfrm>
          <a:off x="21056111" y="1292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114215</xdr:rowOff>
    </xdr:from>
    <xdr:to>
      <xdr:col>107</xdr:col>
      <xdr:colOff>101600</xdr:colOff>
      <xdr:row>77</xdr:row>
      <xdr:rowOff>44365</xdr:rowOff>
    </xdr:to>
    <xdr:sp macro="" textlink="">
      <xdr:nvSpPr>
        <xdr:cNvPr id="874" name="楕円 873"/>
        <xdr:cNvSpPr/>
      </xdr:nvSpPr>
      <xdr:spPr>
        <a:xfrm>
          <a:off x="20383500" y="131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60893</xdr:rowOff>
    </xdr:from>
    <xdr:ext cx="534377" cy="259045"/>
    <xdr:sp macro="" textlink="">
      <xdr:nvSpPr>
        <xdr:cNvPr id="875" name="テキスト ボックス 874"/>
        <xdr:cNvSpPr txBox="1"/>
      </xdr:nvSpPr>
      <xdr:spPr>
        <a:xfrm>
          <a:off x="20167111" y="12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162606</xdr:rowOff>
    </xdr:from>
    <xdr:to>
      <xdr:col>102</xdr:col>
      <xdr:colOff>165100</xdr:colOff>
      <xdr:row>77</xdr:row>
      <xdr:rowOff>92756</xdr:rowOff>
    </xdr:to>
    <xdr:sp macro="" textlink="">
      <xdr:nvSpPr>
        <xdr:cNvPr id="876" name="楕円 875"/>
        <xdr:cNvSpPr/>
      </xdr:nvSpPr>
      <xdr:spPr>
        <a:xfrm>
          <a:off x="19494500" y="131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109283</xdr:rowOff>
    </xdr:from>
    <xdr:ext cx="534377" cy="259045"/>
    <xdr:sp macro="" textlink="">
      <xdr:nvSpPr>
        <xdr:cNvPr id="877" name="テキスト ボックス 876"/>
        <xdr:cNvSpPr txBox="1"/>
      </xdr:nvSpPr>
      <xdr:spPr>
        <a:xfrm>
          <a:off x="19278111" y="1296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148496</xdr:rowOff>
    </xdr:from>
    <xdr:to>
      <xdr:col>98</xdr:col>
      <xdr:colOff>38100</xdr:colOff>
      <xdr:row>77</xdr:row>
      <xdr:rowOff>78646</xdr:rowOff>
    </xdr:to>
    <xdr:sp macro="" textlink="">
      <xdr:nvSpPr>
        <xdr:cNvPr id="878" name="楕円 877"/>
        <xdr:cNvSpPr/>
      </xdr:nvSpPr>
      <xdr:spPr>
        <a:xfrm>
          <a:off x="18605500" y="131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95173</xdr:rowOff>
    </xdr:from>
    <xdr:ext cx="534377" cy="259045"/>
    <xdr:sp macro="" textlink="">
      <xdr:nvSpPr>
        <xdr:cNvPr id="879" name="テキスト ボックス 878"/>
        <xdr:cNvSpPr txBox="1"/>
      </xdr:nvSpPr>
      <xdr:spPr>
        <a:xfrm>
          <a:off x="18389111" y="129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3" name="フローチャート: 判断 912"/>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4" name="テキスト ボックス 913"/>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6" name="フローチャート: 判断 915"/>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7" name="テキスト ボックス 916"/>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18" name="フローチャート: 判断 917"/>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19" name="テキスト ボックス 918"/>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0" name="テキスト ボックス 929"/>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2" name="テキスト ボックス 93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4" name="テキスト ボックス 933"/>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補助費等は人口一人当たり</a:t>
          </a:r>
          <a:r>
            <a:rPr kumimoji="1" lang="en-US" altLang="ja-JP" sz="1300">
              <a:solidFill>
                <a:schemeClr val="dk1"/>
              </a:solidFill>
              <a:effectLst/>
              <a:latin typeface="+mn-lt"/>
              <a:ea typeface="+mn-ea"/>
              <a:cs typeface="+mn-cs"/>
            </a:rPr>
            <a:t>170,992</a:t>
          </a:r>
          <a:r>
            <a:rPr kumimoji="1" lang="ja-JP" altLang="ja-JP" sz="1300">
              <a:solidFill>
                <a:schemeClr val="dk1"/>
              </a:solidFill>
              <a:effectLst/>
              <a:latin typeface="+mn-lt"/>
              <a:ea typeface="+mn-ea"/>
              <a:cs typeface="+mn-cs"/>
            </a:rPr>
            <a:t>円、また投資及び出資金については人口一人当たり</a:t>
          </a:r>
          <a:r>
            <a:rPr kumimoji="1" lang="en-US" altLang="ja-JP" sz="1300">
              <a:solidFill>
                <a:schemeClr val="dk1"/>
              </a:solidFill>
              <a:effectLst/>
              <a:latin typeface="+mn-lt"/>
              <a:ea typeface="+mn-ea"/>
              <a:cs typeface="+mn-cs"/>
            </a:rPr>
            <a:t>36,275</a:t>
          </a:r>
          <a:r>
            <a:rPr kumimoji="1" lang="ja-JP" altLang="ja-JP" sz="1300">
              <a:solidFill>
                <a:schemeClr val="dk1"/>
              </a:solidFill>
              <a:effectLst/>
              <a:latin typeface="+mn-lt"/>
              <a:ea typeface="+mn-ea"/>
              <a:cs typeface="+mn-cs"/>
            </a:rPr>
            <a:t>円と類似団体の中で高い水準となっている。これは病院事業会計への補助金、また下水道事業会計への出資金が高い水準にあることが原因である。</a:t>
          </a:r>
          <a:endParaRPr lang="ja-JP" altLang="ja-JP" sz="1300">
            <a:effectLst/>
          </a:endParaRPr>
        </a:p>
        <a:p>
          <a:r>
            <a:rPr kumimoji="1" lang="ja-JP" altLang="ja-JP" sz="1300">
              <a:solidFill>
                <a:schemeClr val="dk1"/>
              </a:solidFill>
              <a:effectLst/>
              <a:latin typeface="+mn-lt"/>
              <a:ea typeface="+mn-ea"/>
              <a:cs typeface="+mn-cs"/>
            </a:rPr>
            <a:t>また維持補修費が高い水準で上下しているのは、近年の大雪による除排雪経費の増減によるものが主な要因である。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北海道三笠市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
8,765
302.52
10,795,378
10,626,981
154,741
4,755,444
10,279,812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9932</xdr:rowOff>
    </xdr:from>
    <xdr:to>
      <xdr:col>24</xdr:col>
      <xdr:colOff>63500</xdr:colOff>
      <xdr:row>35</xdr:row>
      <xdr:rowOff>35077</xdr:rowOff>
    </xdr:to>
    <xdr:cxnSp macro="">
      <xdr:nvCxnSpPr>
        <xdr:cNvPr id="60" name="直線コネクタ 59"/>
        <xdr:cNvCxnSpPr/>
      </xdr:nvCxnSpPr>
      <xdr:spPr>
        <a:xfrm flipV="1">
          <a:off x="3797300" y="6010682"/>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110134</xdr:rowOff>
    </xdr:from>
    <xdr:to>
      <xdr:col>19</xdr:col>
      <xdr:colOff>177800</xdr:colOff>
      <xdr:row>35</xdr:row>
      <xdr:rowOff>35077</xdr:rowOff>
    </xdr:to>
    <xdr:cxnSp macro="">
      <xdr:nvCxnSpPr>
        <xdr:cNvPr id="63" name="直線コネクタ 62"/>
        <xdr:cNvCxnSpPr/>
      </xdr:nvCxnSpPr>
      <xdr:spPr>
        <a:xfrm>
          <a:off x="2908300" y="5939434"/>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42486</xdr:rowOff>
    </xdr:from>
    <xdr:ext cx="469744" cy="259045"/>
    <xdr:sp macro="" textlink="">
      <xdr:nvSpPr>
        <xdr:cNvPr id="65" name="テキスト ボックス 64"/>
        <xdr:cNvSpPr txBox="1"/>
      </xdr:nvSpPr>
      <xdr:spPr>
        <a:xfrm>
          <a:off x="3562428" y="63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110134</xdr:rowOff>
    </xdr:from>
    <xdr:to>
      <xdr:col>15</xdr:col>
      <xdr:colOff>50800</xdr:colOff>
      <xdr:row>35</xdr:row>
      <xdr:rowOff>4369</xdr:rowOff>
    </xdr:to>
    <xdr:cxnSp macro="">
      <xdr:nvCxnSpPr>
        <xdr:cNvPr id="66" name="直線コネクタ 65"/>
        <xdr:cNvCxnSpPr/>
      </xdr:nvCxnSpPr>
      <xdr:spPr>
        <a:xfrm flipV="1">
          <a:off x="2019300" y="5939434"/>
          <a:ext cx="889000" cy="6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26712</xdr:rowOff>
    </xdr:from>
    <xdr:ext cx="469744" cy="259045"/>
    <xdr:sp macro="" textlink="">
      <xdr:nvSpPr>
        <xdr:cNvPr id="68" name="テキスト ボックス 67"/>
        <xdr:cNvSpPr txBox="1"/>
      </xdr:nvSpPr>
      <xdr:spPr>
        <a:xfrm>
          <a:off x="2673428" y="6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4369</xdr:rowOff>
    </xdr:from>
    <xdr:to>
      <xdr:col>10</xdr:col>
      <xdr:colOff>114300</xdr:colOff>
      <xdr:row>35</xdr:row>
      <xdr:rowOff>33401</xdr:rowOff>
    </xdr:to>
    <xdr:cxnSp macro="">
      <xdr:nvCxnSpPr>
        <xdr:cNvPr id="69" name="直線コネクタ 68"/>
        <xdr:cNvCxnSpPr/>
      </xdr:nvCxnSpPr>
      <xdr:spPr>
        <a:xfrm flipV="1">
          <a:off x="1130300" y="6005119"/>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25874</xdr:rowOff>
    </xdr:from>
    <xdr:ext cx="469744" cy="259045"/>
    <xdr:sp macro="" textlink="">
      <xdr:nvSpPr>
        <xdr:cNvPr id="71" name="テキスト ボックス 70"/>
        <xdr:cNvSpPr txBox="1"/>
      </xdr:nvSpPr>
      <xdr:spPr>
        <a:xfrm>
          <a:off x="1784428"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31361</xdr:rowOff>
    </xdr:from>
    <xdr:ext cx="469744" cy="259045"/>
    <xdr:sp macro="" textlink="">
      <xdr:nvSpPr>
        <xdr:cNvPr id="73" name="テキスト ボックス 72"/>
        <xdr:cNvSpPr txBox="1"/>
      </xdr:nvSpPr>
      <xdr:spPr>
        <a:xfrm>
          <a:off x="895428"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130582</xdr:rowOff>
    </xdr:from>
    <xdr:to>
      <xdr:col>24</xdr:col>
      <xdr:colOff>114300</xdr:colOff>
      <xdr:row>35</xdr:row>
      <xdr:rowOff>60732</xdr:rowOff>
    </xdr:to>
    <xdr:sp macro="" textlink="">
      <xdr:nvSpPr>
        <xdr:cNvPr id="79" name="楕円 78"/>
        <xdr:cNvSpPr/>
      </xdr:nvSpPr>
      <xdr:spPr>
        <a:xfrm>
          <a:off x="4584700" y="59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153459</xdr:rowOff>
    </xdr:from>
    <xdr:ext cx="469744" cy="259045"/>
    <xdr:sp macro="" textlink="">
      <xdr:nvSpPr>
        <xdr:cNvPr id="80" name="議会費該当値テキスト"/>
        <xdr:cNvSpPr txBox="1"/>
      </xdr:nvSpPr>
      <xdr:spPr>
        <a:xfrm>
          <a:off x="4686300" y="58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155727</xdr:rowOff>
    </xdr:from>
    <xdr:to>
      <xdr:col>20</xdr:col>
      <xdr:colOff>38100</xdr:colOff>
      <xdr:row>35</xdr:row>
      <xdr:rowOff>85877</xdr:rowOff>
    </xdr:to>
    <xdr:sp macro="" textlink="">
      <xdr:nvSpPr>
        <xdr:cNvPr id="81" name="楕円 80"/>
        <xdr:cNvSpPr/>
      </xdr:nvSpPr>
      <xdr:spPr>
        <a:xfrm>
          <a:off x="3746500" y="59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102404</xdr:rowOff>
    </xdr:from>
    <xdr:ext cx="469744" cy="259045"/>
    <xdr:sp macro="" textlink="">
      <xdr:nvSpPr>
        <xdr:cNvPr id="82" name="テキスト ボックス 81"/>
        <xdr:cNvSpPr txBox="1"/>
      </xdr:nvSpPr>
      <xdr:spPr>
        <a:xfrm>
          <a:off x="3562428" y="576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59334</xdr:rowOff>
    </xdr:from>
    <xdr:to>
      <xdr:col>15</xdr:col>
      <xdr:colOff>101600</xdr:colOff>
      <xdr:row>34</xdr:row>
      <xdr:rowOff>160934</xdr:rowOff>
    </xdr:to>
    <xdr:sp macro="" textlink="">
      <xdr:nvSpPr>
        <xdr:cNvPr id="83" name="楕円 82"/>
        <xdr:cNvSpPr/>
      </xdr:nvSpPr>
      <xdr:spPr>
        <a:xfrm>
          <a:off x="2857500" y="58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6011</xdr:rowOff>
    </xdr:from>
    <xdr:ext cx="534377" cy="259045"/>
    <xdr:sp macro="" textlink="">
      <xdr:nvSpPr>
        <xdr:cNvPr id="84" name="テキスト ボックス 83"/>
        <xdr:cNvSpPr txBox="1"/>
      </xdr:nvSpPr>
      <xdr:spPr>
        <a:xfrm>
          <a:off x="2641111" y="56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125019</xdr:rowOff>
    </xdr:from>
    <xdr:to>
      <xdr:col>10</xdr:col>
      <xdr:colOff>165100</xdr:colOff>
      <xdr:row>35</xdr:row>
      <xdr:rowOff>55169</xdr:rowOff>
    </xdr:to>
    <xdr:sp macro="" textlink="">
      <xdr:nvSpPr>
        <xdr:cNvPr id="85" name="楕円 84"/>
        <xdr:cNvSpPr/>
      </xdr:nvSpPr>
      <xdr:spPr>
        <a:xfrm>
          <a:off x="19685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71696</xdr:rowOff>
    </xdr:from>
    <xdr:ext cx="469744" cy="259045"/>
    <xdr:sp macro="" textlink="">
      <xdr:nvSpPr>
        <xdr:cNvPr id="86" name="テキスト ボックス 85"/>
        <xdr:cNvSpPr txBox="1"/>
      </xdr:nvSpPr>
      <xdr:spPr>
        <a:xfrm>
          <a:off x="1784428" y="5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154051</xdr:rowOff>
    </xdr:from>
    <xdr:to>
      <xdr:col>6</xdr:col>
      <xdr:colOff>38100</xdr:colOff>
      <xdr:row>35</xdr:row>
      <xdr:rowOff>84201</xdr:rowOff>
    </xdr:to>
    <xdr:sp macro="" textlink="">
      <xdr:nvSpPr>
        <xdr:cNvPr id="87" name="楕円 86"/>
        <xdr:cNvSpPr/>
      </xdr:nvSpPr>
      <xdr:spPr>
        <a:xfrm>
          <a:off x="1079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100728</xdr:rowOff>
    </xdr:from>
    <xdr:ext cx="469744" cy="259045"/>
    <xdr:sp macro="" textlink="">
      <xdr:nvSpPr>
        <xdr:cNvPr id="88" name="テキスト ボックス 87"/>
        <xdr:cNvSpPr txBox="1"/>
      </xdr:nvSpPr>
      <xdr:spPr>
        <a:xfrm>
          <a:off x="895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89214</xdr:rowOff>
    </xdr:from>
    <xdr:to>
      <xdr:col>24</xdr:col>
      <xdr:colOff>63500</xdr:colOff>
      <xdr:row>56</xdr:row>
      <xdr:rowOff>64152</xdr:rowOff>
    </xdr:to>
    <xdr:cxnSp macro="">
      <xdr:nvCxnSpPr>
        <xdr:cNvPr id="115" name="直線コネクタ 114"/>
        <xdr:cNvCxnSpPr/>
      </xdr:nvCxnSpPr>
      <xdr:spPr>
        <a:xfrm flipV="1">
          <a:off x="3797300" y="9518964"/>
          <a:ext cx="838200" cy="14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64152</xdr:rowOff>
    </xdr:from>
    <xdr:to>
      <xdr:col>19</xdr:col>
      <xdr:colOff>177800</xdr:colOff>
      <xdr:row>56</xdr:row>
      <xdr:rowOff>84024</xdr:rowOff>
    </xdr:to>
    <xdr:cxnSp macro="">
      <xdr:nvCxnSpPr>
        <xdr:cNvPr id="118" name="直線コネクタ 117"/>
        <xdr:cNvCxnSpPr/>
      </xdr:nvCxnSpPr>
      <xdr:spPr>
        <a:xfrm flipV="1">
          <a:off x="2908300" y="9665352"/>
          <a:ext cx="8890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148842</xdr:rowOff>
    </xdr:from>
    <xdr:to>
      <xdr:col>15</xdr:col>
      <xdr:colOff>50800</xdr:colOff>
      <xdr:row>56</xdr:row>
      <xdr:rowOff>84024</xdr:rowOff>
    </xdr:to>
    <xdr:cxnSp macro="">
      <xdr:nvCxnSpPr>
        <xdr:cNvPr id="121" name="直線コネクタ 120"/>
        <xdr:cNvCxnSpPr/>
      </xdr:nvCxnSpPr>
      <xdr:spPr>
        <a:xfrm>
          <a:off x="2019300" y="9578592"/>
          <a:ext cx="889000" cy="10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23" name="テキスト ボックス 122"/>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59503</xdr:rowOff>
    </xdr:from>
    <xdr:to>
      <xdr:col>10</xdr:col>
      <xdr:colOff>114300</xdr:colOff>
      <xdr:row>55</xdr:row>
      <xdr:rowOff>148842</xdr:rowOff>
    </xdr:to>
    <xdr:cxnSp macro="">
      <xdr:nvCxnSpPr>
        <xdr:cNvPr id="124" name="直線コネクタ 123"/>
        <xdr:cNvCxnSpPr/>
      </xdr:nvCxnSpPr>
      <xdr:spPr>
        <a:xfrm>
          <a:off x="1130300" y="9489253"/>
          <a:ext cx="889000" cy="8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148000</xdr:rowOff>
    </xdr:from>
    <xdr:ext cx="534377" cy="259045"/>
    <xdr:sp macro="" textlink="">
      <xdr:nvSpPr>
        <xdr:cNvPr id="126" name="テキスト ボックス 125"/>
        <xdr:cNvSpPr txBox="1"/>
      </xdr:nvSpPr>
      <xdr:spPr>
        <a:xfrm>
          <a:off x="1752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162966</xdr:rowOff>
    </xdr:from>
    <xdr:ext cx="534377" cy="259045"/>
    <xdr:sp macro="" textlink="">
      <xdr:nvSpPr>
        <xdr:cNvPr id="128" name="テキスト ボックス 127"/>
        <xdr:cNvSpPr txBox="1"/>
      </xdr:nvSpPr>
      <xdr:spPr>
        <a:xfrm>
          <a:off x="863111" y="99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38414</xdr:rowOff>
    </xdr:from>
    <xdr:to>
      <xdr:col>24</xdr:col>
      <xdr:colOff>114300</xdr:colOff>
      <xdr:row>55</xdr:row>
      <xdr:rowOff>140014</xdr:rowOff>
    </xdr:to>
    <xdr:sp macro="" textlink="">
      <xdr:nvSpPr>
        <xdr:cNvPr id="134" name="楕円 133"/>
        <xdr:cNvSpPr/>
      </xdr:nvSpPr>
      <xdr:spPr>
        <a:xfrm>
          <a:off x="4584700" y="94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61291</xdr:rowOff>
    </xdr:from>
    <xdr:ext cx="599010" cy="259045"/>
    <xdr:sp macro="" textlink="">
      <xdr:nvSpPr>
        <xdr:cNvPr id="135" name="総務費該当値テキスト"/>
        <xdr:cNvSpPr txBox="1"/>
      </xdr:nvSpPr>
      <xdr:spPr>
        <a:xfrm>
          <a:off x="4686300" y="931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13352</xdr:rowOff>
    </xdr:from>
    <xdr:to>
      <xdr:col>20</xdr:col>
      <xdr:colOff>38100</xdr:colOff>
      <xdr:row>56</xdr:row>
      <xdr:rowOff>114952</xdr:rowOff>
    </xdr:to>
    <xdr:sp macro="" textlink="">
      <xdr:nvSpPr>
        <xdr:cNvPr id="136" name="楕円 135"/>
        <xdr:cNvSpPr/>
      </xdr:nvSpPr>
      <xdr:spPr>
        <a:xfrm>
          <a:off x="3746500" y="96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131479</xdr:rowOff>
    </xdr:from>
    <xdr:ext cx="599010" cy="259045"/>
    <xdr:sp macro="" textlink="">
      <xdr:nvSpPr>
        <xdr:cNvPr id="137" name="テキスト ボックス 136"/>
        <xdr:cNvSpPr txBox="1"/>
      </xdr:nvSpPr>
      <xdr:spPr>
        <a:xfrm>
          <a:off x="3497795" y="938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33224</xdr:rowOff>
    </xdr:from>
    <xdr:to>
      <xdr:col>15</xdr:col>
      <xdr:colOff>101600</xdr:colOff>
      <xdr:row>56</xdr:row>
      <xdr:rowOff>134824</xdr:rowOff>
    </xdr:to>
    <xdr:sp macro="" textlink="">
      <xdr:nvSpPr>
        <xdr:cNvPr id="138" name="楕円 137"/>
        <xdr:cNvSpPr/>
      </xdr:nvSpPr>
      <xdr:spPr>
        <a:xfrm>
          <a:off x="2857500" y="96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151351</xdr:rowOff>
    </xdr:from>
    <xdr:ext cx="599010" cy="259045"/>
    <xdr:sp macro="" textlink="">
      <xdr:nvSpPr>
        <xdr:cNvPr id="139" name="テキスト ボックス 138"/>
        <xdr:cNvSpPr txBox="1"/>
      </xdr:nvSpPr>
      <xdr:spPr>
        <a:xfrm>
          <a:off x="2608795" y="940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98042</xdr:rowOff>
    </xdr:from>
    <xdr:to>
      <xdr:col>10</xdr:col>
      <xdr:colOff>165100</xdr:colOff>
      <xdr:row>56</xdr:row>
      <xdr:rowOff>28192</xdr:rowOff>
    </xdr:to>
    <xdr:sp macro="" textlink="">
      <xdr:nvSpPr>
        <xdr:cNvPr id="140" name="楕円 139"/>
        <xdr:cNvSpPr/>
      </xdr:nvSpPr>
      <xdr:spPr>
        <a:xfrm>
          <a:off x="1968500" y="95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44719</xdr:rowOff>
    </xdr:from>
    <xdr:ext cx="599010" cy="259045"/>
    <xdr:sp macro="" textlink="">
      <xdr:nvSpPr>
        <xdr:cNvPr id="141" name="テキスト ボックス 140"/>
        <xdr:cNvSpPr txBox="1"/>
      </xdr:nvSpPr>
      <xdr:spPr>
        <a:xfrm>
          <a:off x="1719795" y="930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8703</xdr:rowOff>
    </xdr:from>
    <xdr:to>
      <xdr:col>6</xdr:col>
      <xdr:colOff>38100</xdr:colOff>
      <xdr:row>55</xdr:row>
      <xdr:rowOff>110303</xdr:rowOff>
    </xdr:to>
    <xdr:sp macro="" textlink="">
      <xdr:nvSpPr>
        <xdr:cNvPr id="142" name="楕円 141"/>
        <xdr:cNvSpPr/>
      </xdr:nvSpPr>
      <xdr:spPr>
        <a:xfrm>
          <a:off x="1079500" y="94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126830</xdr:rowOff>
    </xdr:from>
    <xdr:ext cx="599010" cy="259045"/>
    <xdr:sp macro="" textlink="">
      <xdr:nvSpPr>
        <xdr:cNvPr id="143" name="テキスト ボックス 142"/>
        <xdr:cNvSpPr txBox="1"/>
      </xdr:nvSpPr>
      <xdr:spPr>
        <a:xfrm>
          <a:off x="830795" y="921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7661</xdr:rowOff>
    </xdr:from>
    <xdr:to>
      <xdr:col>24</xdr:col>
      <xdr:colOff>63500</xdr:colOff>
      <xdr:row>74</xdr:row>
      <xdr:rowOff>46267</xdr:rowOff>
    </xdr:to>
    <xdr:cxnSp macro="">
      <xdr:nvCxnSpPr>
        <xdr:cNvPr id="171" name="直線コネクタ 170"/>
        <xdr:cNvCxnSpPr/>
      </xdr:nvCxnSpPr>
      <xdr:spPr>
        <a:xfrm>
          <a:off x="3797300" y="12694961"/>
          <a:ext cx="838200" cy="3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162383</xdr:rowOff>
    </xdr:from>
    <xdr:ext cx="599010" cy="259045"/>
    <xdr:sp macro="" textlink="">
      <xdr:nvSpPr>
        <xdr:cNvPr id="172" name="民生費平均値テキスト"/>
        <xdr:cNvSpPr txBox="1"/>
      </xdr:nvSpPr>
      <xdr:spPr>
        <a:xfrm>
          <a:off x="4686300" y="13021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7661</xdr:rowOff>
    </xdr:from>
    <xdr:to>
      <xdr:col>19</xdr:col>
      <xdr:colOff>177800</xdr:colOff>
      <xdr:row>74</xdr:row>
      <xdr:rowOff>71230</xdr:rowOff>
    </xdr:to>
    <xdr:cxnSp macro="">
      <xdr:nvCxnSpPr>
        <xdr:cNvPr id="174" name="直線コネクタ 173"/>
        <xdr:cNvCxnSpPr/>
      </xdr:nvCxnSpPr>
      <xdr:spPr>
        <a:xfrm flipV="1">
          <a:off x="2908300" y="12694961"/>
          <a:ext cx="889000" cy="6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119804</xdr:rowOff>
    </xdr:from>
    <xdr:ext cx="599010" cy="259045"/>
    <xdr:sp macro="" textlink="">
      <xdr:nvSpPr>
        <xdr:cNvPr id="176" name="テキスト ボックス 175"/>
        <xdr:cNvSpPr txBox="1"/>
      </xdr:nvSpPr>
      <xdr:spPr>
        <a:xfrm>
          <a:off x="3497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71230</xdr:rowOff>
    </xdr:from>
    <xdr:to>
      <xdr:col>15</xdr:col>
      <xdr:colOff>50800</xdr:colOff>
      <xdr:row>74</xdr:row>
      <xdr:rowOff>147783</xdr:rowOff>
    </xdr:to>
    <xdr:cxnSp macro="">
      <xdr:nvCxnSpPr>
        <xdr:cNvPr id="177" name="直線コネクタ 176"/>
        <xdr:cNvCxnSpPr/>
      </xdr:nvCxnSpPr>
      <xdr:spPr>
        <a:xfrm flipV="1">
          <a:off x="2019300" y="12758530"/>
          <a:ext cx="889000" cy="7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8430</xdr:rowOff>
    </xdr:from>
    <xdr:ext cx="599010" cy="259045"/>
    <xdr:sp macro="" textlink="">
      <xdr:nvSpPr>
        <xdr:cNvPr id="179" name="テキスト ボックス 178"/>
        <xdr:cNvSpPr txBox="1"/>
      </xdr:nvSpPr>
      <xdr:spPr>
        <a:xfrm>
          <a:off x="2608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147783</xdr:rowOff>
    </xdr:from>
    <xdr:to>
      <xdr:col>10</xdr:col>
      <xdr:colOff>114300</xdr:colOff>
      <xdr:row>74</xdr:row>
      <xdr:rowOff>160306</xdr:rowOff>
    </xdr:to>
    <xdr:cxnSp macro="">
      <xdr:nvCxnSpPr>
        <xdr:cNvPr id="180" name="直線コネクタ 179"/>
        <xdr:cNvCxnSpPr/>
      </xdr:nvCxnSpPr>
      <xdr:spPr>
        <a:xfrm flipV="1">
          <a:off x="1130300" y="12835083"/>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74341</xdr:rowOff>
    </xdr:from>
    <xdr:ext cx="599010" cy="259045"/>
    <xdr:sp macro="" textlink="">
      <xdr:nvSpPr>
        <xdr:cNvPr id="182" name="テキスト ボックス 181"/>
        <xdr:cNvSpPr txBox="1"/>
      </xdr:nvSpPr>
      <xdr:spPr>
        <a:xfrm>
          <a:off x="1719795"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90603</xdr:rowOff>
    </xdr:from>
    <xdr:ext cx="599010" cy="259045"/>
    <xdr:sp macro="" textlink="">
      <xdr:nvSpPr>
        <xdr:cNvPr id="184" name="テキスト ボックス 183"/>
        <xdr:cNvSpPr txBox="1"/>
      </xdr:nvSpPr>
      <xdr:spPr>
        <a:xfrm>
          <a:off x="830795"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166917</xdr:rowOff>
    </xdr:from>
    <xdr:to>
      <xdr:col>24</xdr:col>
      <xdr:colOff>114300</xdr:colOff>
      <xdr:row>74</xdr:row>
      <xdr:rowOff>97067</xdr:rowOff>
    </xdr:to>
    <xdr:sp macro="" textlink="">
      <xdr:nvSpPr>
        <xdr:cNvPr id="190" name="楕円 189"/>
        <xdr:cNvSpPr/>
      </xdr:nvSpPr>
      <xdr:spPr>
        <a:xfrm>
          <a:off x="4584700" y="126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18344</xdr:rowOff>
    </xdr:from>
    <xdr:ext cx="599010" cy="259045"/>
    <xdr:sp macro="" textlink="">
      <xdr:nvSpPr>
        <xdr:cNvPr id="191" name="民生費該当値テキスト"/>
        <xdr:cNvSpPr txBox="1"/>
      </xdr:nvSpPr>
      <xdr:spPr>
        <a:xfrm>
          <a:off x="4686300" y="1253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128311</xdr:rowOff>
    </xdr:from>
    <xdr:to>
      <xdr:col>20</xdr:col>
      <xdr:colOff>38100</xdr:colOff>
      <xdr:row>74</xdr:row>
      <xdr:rowOff>58461</xdr:rowOff>
    </xdr:to>
    <xdr:sp macro="" textlink="">
      <xdr:nvSpPr>
        <xdr:cNvPr id="192" name="楕円 191"/>
        <xdr:cNvSpPr/>
      </xdr:nvSpPr>
      <xdr:spPr>
        <a:xfrm>
          <a:off x="3746500" y="126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74988</xdr:rowOff>
    </xdr:from>
    <xdr:ext cx="599010" cy="259045"/>
    <xdr:sp macro="" textlink="">
      <xdr:nvSpPr>
        <xdr:cNvPr id="193" name="テキスト ボックス 192"/>
        <xdr:cNvSpPr txBox="1"/>
      </xdr:nvSpPr>
      <xdr:spPr>
        <a:xfrm>
          <a:off x="3497795" y="1241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20430</xdr:rowOff>
    </xdr:from>
    <xdr:to>
      <xdr:col>15</xdr:col>
      <xdr:colOff>101600</xdr:colOff>
      <xdr:row>74</xdr:row>
      <xdr:rowOff>122030</xdr:rowOff>
    </xdr:to>
    <xdr:sp macro="" textlink="">
      <xdr:nvSpPr>
        <xdr:cNvPr id="194" name="楕円 193"/>
        <xdr:cNvSpPr/>
      </xdr:nvSpPr>
      <xdr:spPr>
        <a:xfrm>
          <a:off x="2857500" y="127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138557</xdr:rowOff>
    </xdr:from>
    <xdr:ext cx="599010" cy="259045"/>
    <xdr:sp macro="" textlink="">
      <xdr:nvSpPr>
        <xdr:cNvPr id="195" name="テキスト ボックス 194"/>
        <xdr:cNvSpPr txBox="1"/>
      </xdr:nvSpPr>
      <xdr:spPr>
        <a:xfrm>
          <a:off x="2608795" y="1248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96983</xdr:rowOff>
    </xdr:from>
    <xdr:to>
      <xdr:col>10</xdr:col>
      <xdr:colOff>165100</xdr:colOff>
      <xdr:row>75</xdr:row>
      <xdr:rowOff>27133</xdr:rowOff>
    </xdr:to>
    <xdr:sp macro="" textlink="">
      <xdr:nvSpPr>
        <xdr:cNvPr id="196" name="楕円 195"/>
        <xdr:cNvSpPr/>
      </xdr:nvSpPr>
      <xdr:spPr>
        <a:xfrm>
          <a:off x="1968500" y="127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43660</xdr:rowOff>
    </xdr:from>
    <xdr:ext cx="599010" cy="259045"/>
    <xdr:sp macro="" textlink="">
      <xdr:nvSpPr>
        <xdr:cNvPr id="197" name="テキスト ボックス 196"/>
        <xdr:cNvSpPr txBox="1"/>
      </xdr:nvSpPr>
      <xdr:spPr>
        <a:xfrm>
          <a:off x="1719795" y="1255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109506</xdr:rowOff>
    </xdr:from>
    <xdr:to>
      <xdr:col>6</xdr:col>
      <xdr:colOff>38100</xdr:colOff>
      <xdr:row>75</xdr:row>
      <xdr:rowOff>39656</xdr:rowOff>
    </xdr:to>
    <xdr:sp macro="" textlink="">
      <xdr:nvSpPr>
        <xdr:cNvPr id="198" name="楕円 197"/>
        <xdr:cNvSpPr/>
      </xdr:nvSpPr>
      <xdr:spPr>
        <a:xfrm>
          <a:off x="1079500" y="127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56183</xdr:rowOff>
    </xdr:from>
    <xdr:ext cx="599010" cy="259045"/>
    <xdr:sp macro="" textlink="">
      <xdr:nvSpPr>
        <xdr:cNvPr id="199" name="テキスト ボックス 198"/>
        <xdr:cNvSpPr txBox="1"/>
      </xdr:nvSpPr>
      <xdr:spPr>
        <a:xfrm>
          <a:off x="830795" y="1257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1" name="テキスト ボックス 21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106522</xdr:rowOff>
    </xdr:from>
    <xdr:to>
      <xdr:col>24</xdr:col>
      <xdr:colOff>62865</xdr:colOff>
      <xdr:row>98</xdr:row>
      <xdr:rowOff>23092</xdr:rowOff>
    </xdr:to>
    <xdr:cxnSp macro="">
      <xdr:nvCxnSpPr>
        <xdr:cNvPr id="223" name="直線コネクタ 222"/>
        <xdr:cNvCxnSpPr/>
      </xdr:nvCxnSpPr>
      <xdr:spPr>
        <a:xfrm flipV="1">
          <a:off x="4633595" y="15708472"/>
          <a:ext cx="1270" cy="111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26919</xdr:rowOff>
    </xdr:from>
    <xdr:ext cx="534377" cy="259045"/>
    <xdr:sp macro="" textlink="">
      <xdr:nvSpPr>
        <xdr:cNvPr id="224" name="衛生費最小値テキスト"/>
        <xdr:cNvSpPr txBox="1"/>
      </xdr:nvSpPr>
      <xdr:spPr>
        <a:xfrm>
          <a:off x="4686300" y="168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23092</xdr:rowOff>
    </xdr:from>
    <xdr:to>
      <xdr:col>24</xdr:col>
      <xdr:colOff>152400</xdr:colOff>
      <xdr:row>98</xdr:row>
      <xdr:rowOff>23092</xdr:rowOff>
    </xdr:to>
    <xdr:cxnSp macro="">
      <xdr:nvCxnSpPr>
        <xdr:cNvPr id="225" name="直線コネクタ 224"/>
        <xdr:cNvCxnSpPr/>
      </xdr:nvCxnSpPr>
      <xdr:spPr>
        <a:xfrm>
          <a:off x="4546600" y="1682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53199</xdr:rowOff>
    </xdr:from>
    <xdr:ext cx="599010" cy="259045"/>
    <xdr:sp macro="" textlink="">
      <xdr:nvSpPr>
        <xdr:cNvPr id="226" name="衛生費最大値テキスト"/>
        <xdr:cNvSpPr txBox="1"/>
      </xdr:nvSpPr>
      <xdr:spPr>
        <a:xfrm>
          <a:off x="4686300" y="1548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106522</xdr:rowOff>
    </xdr:from>
    <xdr:to>
      <xdr:col>24</xdr:col>
      <xdr:colOff>152400</xdr:colOff>
      <xdr:row>91</xdr:row>
      <xdr:rowOff>106522</xdr:rowOff>
    </xdr:to>
    <xdr:cxnSp macro="">
      <xdr:nvCxnSpPr>
        <xdr:cNvPr id="227" name="直線コネクタ 226"/>
        <xdr:cNvCxnSpPr/>
      </xdr:nvCxnSpPr>
      <xdr:spPr>
        <a:xfrm>
          <a:off x="4546600" y="1570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153972</xdr:rowOff>
    </xdr:from>
    <xdr:to>
      <xdr:col>24</xdr:col>
      <xdr:colOff>63500</xdr:colOff>
      <xdr:row>91</xdr:row>
      <xdr:rowOff>106522</xdr:rowOff>
    </xdr:to>
    <xdr:cxnSp macro="">
      <xdr:nvCxnSpPr>
        <xdr:cNvPr id="228" name="直線コネクタ 227"/>
        <xdr:cNvCxnSpPr/>
      </xdr:nvCxnSpPr>
      <xdr:spPr>
        <a:xfrm>
          <a:off x="3797300" y="15413022"/>
          <a:ext cx="838200" cy="29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75900</xdr:rowOff>
    </xdr:from>
    <xdr:ext cx="534377" cy="259045"/>
    <xdr:sp macro="" textlink="">
      <xdr:nvSpPr>
        <xdr:cNvPr id="229" name="衛生費平均値テキスト"/>
        <xdr:cNvSpPr txBox="1"/>
      </xdr:nvSpPr>
      <xdr:spPr>
        <a:xfrm>
          <a:off x="4686300" y="165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97473</xdr:rowOff>
    </xdr:from>
    <xdr:to>
      <xdr:col>24</xdr:col>
      <xdr:colOff>114300</xdr:colOff>
      <xdr:row>97</xdr:row>
      <xdr:rowOff>27623</xdr:rowOff>
    </xdr:to>
    <xdr:sp macro="" textlink="">
      <xdr:nvSpPr>
        <xdr:cNvPr id="230" name="フローチャート: 判断 229"/>
        <xdr:cNvSpPr/>
      </xdr:nvSpPr>
      <xdr:spPr>
        <a:xfrm>
          <a:off x="45847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153972</xdr:rowOff>
    </xdr:from>
    <xdr:to>
      <xdr:col>19</xdr:col>
      <xdr:colOff>177800</xdr:colOff>
      <xdr:row>91</xdr:row>
      <xdr:rowOff>46027</xdr:rowOff>
    </xdr:to>
    <xdr:cxnSp macro="">
      <xdr:nvCxnSpPr>
        <xdr:cNvPr id="231" name="直線コネクタ 230"/>
        <xdr:cNvCxnSpPr/>
      </xdr:nvCxnSpPr>
      <xdr:spPr>
        <a:xfrm flipV="1">
          <a:off x="2908300" y="15413022"/>
          <a:ext cx="889000" cy="2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107074</xdr:rowOff>
    </xdr:from>
    <xdr:to>
      <xdr:col>20</xdr:col>
      <xdr:colOff>38100</xdr:colOff>
      <xdr:row>97</xdr:row>
      <xdr:rowOff>37224</xdr:rowOff>
    </xdr:to>
    <xdr:sp macro="" textlink="">
      <xdr:nvSpPr>
        <xdr:cNvPr id="232" name="フローチャート: 判断 231"/>
        <xdr:cNvSpPr/>
      </xdr:nvSpPr>
      <xdr:spPr>
        <a:xfrm>
          <a:off x="3746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28351</xdr:rowOff>
    </xdr:from>
    <xdr:ext cx="534377" cy="259045"/>
    <xdr:sp macro="" textlink="">
      <xdr:nvSpPr>
        <xdr:cNvPr id="233" name="テキスト ボックス 232"/>
        <xdr:cNvSpPr txBox="1"/>
      </xdr:nvSpPr>
      <xdr:spPr>
        <a:xfrm>
          <a:off x="3530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46027</xdr:rowOff>
    </xdr:from>
    <xdr:to>
      <xdr:col>15</xdr:col>
      <xdr:colOff>50800</xdr:colOff>
      <xdr:row>93</xdr:row>
      <xdr:rowOff>162331</xdr:rowOff>
    </xdr:to>
    <xdr:cxnSp macro="">
      <xdr:nvCxnSpPr>
        <xdr:cNvPr id="234" name="直線コネクタ 233"/>
        <xdr:cNvCxnSpPr/>
      </xdr:nvCxnSpPr>
      <xdr:spPr>
        <a:xfrm flipV="1">
          <a:off x="2019300" y="15647977"/>
          <a:ext cx="889000" cy="45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139100</xdr:rowOff>
    </xdr:from>
    <xdr:to>
      <xdr:col>15</xdr:col>
      <xdr:colOff>101600</xdr:colOff>
      <xdr:row>97</xdr:row>
      <xdr:rowOff>69250</xdr:rowOff>
    </xdr:to>
    <xdr:sp macro="" textlink="">
      <xdr:nvSpPr>
        <xdr:cNvPr id="235" name="フローチャート: 判断 234"/>
        <xdr:cNvSpPr/>
      </xdr:nvSpPr>
      <xdr:spPr>
        <a:xfrm>
          <a:off x="2857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60377</xdr:rowOff>
    </xdr:from>
    <xdr:ext cx="534377" cy="259045"/>
    <xdr:sp macro="" textlink="">
      <xdr:nvSpPr>
        <xdr:cNvPr id="236" name="テキスト ボックス 235"/>
        <xdr:cNvSpPr txBox="1"/>
      </xdr:nvSpPr>
      <xdr:spPr>
        <a:xfrm>
          <a:off x="2641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162331</xdr:rowOff>
    </xdr:from>
    <xdr:to>
      <xdr:col>10</xdr:col>
      <xdr:colOff>114300</xdr:colOff>
      <xdr:row>95</xdr:row>
      <xdr:rowOff>2646</xdr:rowOff>
    </xdr:to>
    <xdr:cxnSp macro="">
      <xdr:nvCxnSpPr>
        <xdr:cNvPr id="237" name="直線コネクタ 236"/>
        <xdr:cNvCxnSpPr/>
      </xdr:nvCxnSpPr>
      <xdr:spPr>
        <a:xfrm flipV="1">
          <a:off x="1130300" y="16107181"/>
          <a:ext cx="889000" cy="18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38" name="フローチャート: 判断 237"/>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39" name="テキスト ボックス 238"/>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0" name="フローチャート: 判断 239"/>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1" name="テキスト ボックス 240"/>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55722</xdr:rowOff>
    </xdr:from>
    <xdr:to>
      <xdr:col>24</xdr:col>
      <xdr:colOff>114300</xdr:colOff>
      <xdr:row>91</xdr:row>
      <xdr:rowOff>157322</xdr:rowOff>
    </xdr:to>
    <xdr:sp macro="" textlink="">
      <xdr:nvSpPr>
        <xdr:cNvPr id="247" name="楕円 246"/>
        <xdr:cNvSpPr/>
      </xdr:nvSpPr>
      <xdr:spPr>
        <a:xfrm>
          <a:off x="4584700" y="156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8749</xdr:rowOff>
    </xdr:from>
    <xdr:ext cx="599010" cy="259045"/>
    <xdr:sp macro="" textlink="">
      <xdr:nvSpPr>
        <xdr:cNvPr id="248" name="衛生費該当値テキスト"/>
        <xdr:cNvSpPr txBox="1"/>
      </xdr:nvSpPr>
      <xdr:spPr>
        <a:xfrm>
          <a:off x="4686300" y="1561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103172</xdr:rowOff>
    </xdr:from>
    <xdr:to>
      <xdr:col>20</xdr:col>
      <xdr:colOff>38100</xdr:colOff>
      <xdr:row>90</xdr:row>
      <xdr:rowOff>33322</xdr:rowOff>
    </xdr:to>
    <xdr:sp macro="" textlink="">
      <xdr:nvSpPr>
        <xdr:cNvPr id="249" name="楕円 248"/>
        <xdr:cNvSpPr/>
      </xdr:nvSpPr>
      <xdr:spPr>
        <a:xfrm>
          <a:off x="3746500" y="153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49849</xdr:rowOff>
    </xdr:from>
    <xdr:ext cx="599010" cy="259045"/>
    <xdr:sp macro="" textlink="">
      <xdr:nvSpPr>
        <xdr:cNvPr id="250" name="テキスト ボックス 249"/>
        <xdr:cNvSpPr txBox="1"/>
      </xdr:nvSpPr>
      <xdr:spPr>
        <a:xfrm>
          <a:off x="3497795" y="1513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166677</xdr:rowOff>
    </xdr:from>
    <xdr:to>
      <xdr:col>15</xdr:col>
      <xdr:colOff>101600</xdr:colOff>
      <xdr:row>91</xdr:row>
      <xdr:rowOff>96827</xdr:rowOff>
    </xdr:to>
    <xdr:sp macro="" textlink="">
      <xdr:nvSpPr>
        <xdr:cNvPr id="251" name="楕円 250"/>
        <xdr:cNvSpPr/>
      </xdr:nvSpPr>
      <xdr:spPr>
        <a:xfrm>
          <a:off x="2857500" y="1559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113354</xdr:rowOff>
    </xdr:from>
    <xdr:ext cx="599010" cy="259045"/>
    <xdr:sp macro="" textlink="">
      <xdr:nvSpPr>
        <xdr:cNvPr id="252" name="テキスト ボックス 251"/>
        <xdr:cNvSpPr txBox="1"/>
      </xdr:nvSpPr>
      <xdr:spPr>
        <a:xfrm>
          <a:off x="2608795" y="1537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111531</xdr:rowOff>
    </xdr:from>
    <xdr:to>
      <xdr:col>10</xdr:col>
      <xdr:colOff>165100</xdr:colOff>
      <xdr:row>94</xdr:row>
      <xdr:rowOff>41681</xdr:rowOff>
    </xdr:to>
    <xdr:sp macro="" textlink="">
      <xdr:nvSpPr>
        <xdr:cNvPr id="253" name="楕円 252"/>
        <xdr:cNvSpPr/>
      </xdr:nvSpPr>
      <xdr:spPr>
        <a:xfrm>
          <a:off x="1968500" y="160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58208</xdr:rowOff>
    </xdr:from>
    <xdr:ext cx="599010" cy="259045"/>
    <xdr:sp macro="" textlink="">
      <xdr:nvSpPr>
        <xdr:cNvPr id="254" name="テキスト ボックス 253"/>
        <xdr:cNvSpPr txBox="1"/>
      </xdr:nvSpPr>
      <xdr:spPr>
        <a:xfrm>
          <a:off x="1719795" y="1583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123296</xdr:rowOff>
    </xdr:from>
    <xdr:to>
      <xdr:col>6</xdr:col>
      <xdr:colOff>38100</xdr:colOff>
      <xdr:row>95</xdr:row>
      <xdr:rowOff>53446</xdr:rowOff>
    </xdr:to>
    <xdr:sp macro="" textlink="">
      <xdr:nvSpPr>
        <xdr:cNvPr id="255" name="楕円 254"/>
        <xdr:cNvSpPr/>
      </xdr:nvSpPr>
      <xdr:spPr>
        <a:xfrm>
          <a:off x="1079500" y="162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69973</xdr:rowOff>
    </xdr:from>
    <xdr:ext cx="534377" cy="259045"/>
    <xdr:sp macro="" textlink="">
      <xdr:nvSpPr>
        <xdr:cNvPr id="256" name="テキスト ボックス 255"/>
        <xdr:cNvSpPr txBox="1"/>
      </xdr:nvSpPr>
      <xdr:spPr>
        <a:xfrm>
          <a:off x="863111" y="1601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78" name="直線コネクタ 277"/>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1"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2" name="直線コネクタ 281"/>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104953</xdr:rowOff>
    </xdr:from>
    <xdr:to>
      <xdr:col>55</xdr:col>
      <xdr:colOff>0</xdr:colOff>
      <xdr:row>37</xdr:row>
      <xdr:rowOff>113640</xdr:rowOff>
    </xdr:to>
    <xdr:cxnSp macro="">
      <xdr:nvCxnSpPr>
        <xdr:cNvPr id="283" name="直線コネクタ 282"/>
        <xdr:cNvCxnSpPr/>
      </xdr:nvCxnSpPr>
      <xdr:spPr>
        <a:xfrm flipV="1">
          <a:off x="9639300" y="6448603"/>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75557</xdr:rowOff>
    </xdr:from>
    <xdr:ext cx="378565" cy="259045"/>
    <xdr:sp macro="" textlink="">
      <xdr:nvSpPr>
        <xdr:cNvPr id="284" name="労働費平均値テキスト"/>
        <xdr:cNvSpPr txBox="1"/>
      </xdr:nvSpPr>
      <xdr:spPr>
        <a:xfrm>
          <a:off x="10528300" y="6419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5" name="フローチャート: 判断 284"/>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113640</xdr:rowOff>
    </xdr:from>
    <xdr:to>
      <xdr:col>50</xdr:col>
      <xdr:colOff>114300</xdr:colOff>
      <xdr:row>37</xdr:row>
      <xdr:rowOff>161874</xdr:rowOff>
    </xdr:to>
    <xdr:cxnSp macro="">
      <xdr:nvCxnSpPr>
        <xdr:cNvPr id="286" name="直線コネクタ 285"/>
        <xdr:cNvCxnSpPr/>
      </xdr:nvCxnSpPr>
      <xdr:spPr>
        <a:xfrm flipV="1">
          <a:off x="8750300" y="6457290"/>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87" name="フローチャート: 判断 286"/>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165168</xdr:rowOff>
    </xdr:from>
    <xdr:ext cx="378565" cy="259045"/>
    <xdr:sp macro="" textlink="">
      <xdr:nvSpPr>
        <xdr:cNvPr id="288" name="テキスト ボックス 287"/>
        <xdr:cNvSpPr txBox="1"/>
      </xdr:nvSpPr>
      <xdr:spPr>
        <a:xfrm>
          <a:off x="9450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91694</xdr:rowOff>
    </xdr:from>
    <xdr:to>
      <xdr:col>45</xdr:col>
      <xdr:colOff>177800</xdr:colOff>
      <xdr:row>37</xdr:row>
      <xdr:rowOff>161874</xdr:rowOff>
    </xdr:to>
    <xdr:cxnSp macro="">
      <xdr:nvCxnSpPr>
        <xdr:cNvPr id="289" name="直線コネクタ 288"/>
        <xdr:cNvCxnSpPr/>
      </xdr:nvCxnSpPr>
      <xdr:spPr>
        <a:xfrm>
          <a:off x="7861300" y="6435344"/>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0" name="フローチャート: 判断 289"/>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1" name="テキスト ボックス 290"/>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68148</xdr:rowOff>
    </xdr:from>
    <xdr:to>
      <xdr:col>41</xdr:col>
      <xdr:colOff>50800</xdr:colOff>
      <xdr:row>37</xdr:row>
      <xdr:rowOff>91694</xdr:rowOff>
    </xdr:to>
    <xdr:cxnSp macro="">
      <xdr:nvCxnSpPr>
        <xdr:cNvPr id="292" name="直線コネクタ 291"/>
        <xdr:cNvCxnSpPr/>
      </xdr:nvCxnSpPr>
      <xdr:spPr>
        <a:xfrm>
          <a:off x="6972300" y="6068898"/>
          <a:ext cx="889000" cy="3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3" name="フローチャート: 判断 292"/>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4" name="テキスト ボックス 293"/>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5" name="フローチャート: 判断 294"/>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296" name="テキスト ボックス 295"/>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54153</xdr:rowOff>
    </xdr:from>
    <xdr:to>
      <xdr:col>55</xdr:col>
      <xdr:colOff>50800</xdr:colOff>
      <xdr:row>37</xdr:row>
      <xdr:rowOff>155753</xdr:rowOff>
    </xdr:to>
    <xdr:sp macro="" textlink="">
      <xdr:nvSpPr>
        <xdr:cNvPr id="302" name="楕円 301"/>
        <xdr:cNvSpPr/>
      </xdr:nvSpPr>
      <xdr:spPr>
        <a:xfrm>
          <a:off x="104267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77030</xdr:rowOff>
    </xdr:from>
    <xdr:ext cx="378565" cy="259045"/>
    <xdr:sp macro="" textlink="">
      <xdr:nvSpPr>
        <xdr:cNvPr id="303" name="労働費該当値テキスト"/>
        <xdr:cNvSpPr txBox="1"/>
      </xdr:nvSpPr>
      <xdr:spPr>
        <a:xfrm>
          <a:off x="10528300" y="6249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62840</xdr:rowOff>
    </xdr:from>
    <xdr:to>
      <xdr:col>50</xdr:col>
      <xdr:colOff>165100</xdr:colOff>
      <xdr:row>37</xdr:row>
      <xdr:rowOff>164440</xdr:rowOff>
    </xdr:to>
    <xdr:sp macro="" textlink="">
      <xdr:nvSpPr>
        <xdr:cNvPr id="304" name="楕円 303"/>
        <xdr:cNvSpPr/>
      </xdr:nvSpPr>
      <xdr:spPr>
        <a:xfrm>
          <a:off x="95885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9517</xdr:rowOff>
    </xdr:from>
    <xdr:ext cx="378565" cy="259045"/>
    <xdr:sp macro="" textlink="">
      <xdr:nvSpPr>
        <xdr:cNvPr id="305" name="テキスト ボックス 304"/>
        <xdr:cNvSpPr txBox="1"/>
      </xdr:nvSpPr>
      <xdr:spPr>
        <a:xfrm>
          <a:off x="9450017" y="6181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111074</xdr:rowOff>
    </xdr:from>
    <xdr:to>
      <xdr:col>46</xdr:col>
      <xdr:colOff>38100</xdr:colOff>
      <xdr:row>38</xdr:row>
      <xdr:rowOff>41224</xdr:rowOff>
    </xdr:to>
    <xdr:sp macro="" textlink="">
      <xdr:nvSpPr>
        <xdr:cNvPr id="306" name="楕円 305"/>
        <xdr:cNvSpPr/>
      </xdr:nvSpPr>
      <xdr:spPr>
        <a:xfrm>
          <a:off x="8699500" y="64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32351</xdr:rowOff>
    </xdr:from>
    <xdr:ext cx="378565" cy="259045"/>
    <xdr:sp macro="" textlink="">
      <xdr:nvSpPr>
        <xdr:cNvPr id="307" name="テキスト ボックス 306"/>
        <xdr:cNvSpPr txBox="1"/>
      </xdr:nvSpPr>
      <xdr:spPr>
        <a:xfrm>
          <a:off x="8561017" y="65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40894</xdr:rowOff>
    </xdr:from>
    <xdr:to>
      <xdr:col>41</xdr:col>
      <xdr:colOff>101600</xdr:colOff>
      <xdr:row>37</xdr:row>
      <xdr:rowOff>142494</xdr:rowOff>
    </xdr:to>
    <xdr:sp macro="" textlink="">
      <xdr:nvSpPr>
        <xdr:cNvPr id="308" name="楕円 307"/>
        <xdr:cNvSpPr/>
      </xdr:nvSpPr>
      <xdr:spPr>
        <a:xfrm>
          <a:off x="7810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133621</xdr:rowOff>
    </xdr:from>
    <xdr:ext cx="378565" cy="259045"/>
    <xdr:sp macro="" textlink="">
      <xdr:nvSpPr>
        <xdr:cNvPr id="309" name="テキスト ボックス 308"/>
        <xdr:cNvSpPr txBox="1"/>
      </xdr:nvSpPr>
      <xdr:spPr>
        <a:xfrm>
          <a:off x="7672017" y="6477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17348</xdr:rowOff>
    </xdr:from>
    <xdr:to>
      <xdr:col>36</xdr:col>
      <xdr:colOff>165100</xdr:colOff>
      <xdr:row>35</xdr:row>
      <xdr:rowOff>118948</xdr:rowOff>
    </xdr:to>
    <xdr:sp macro="" textlink="">
      <xdr:nvSpPr>
        <xdr:cNvPr id="310" name="楕円 309"/>
        <xdr:cNvSpPr/>
      </xdr:nvSpPr>
      <xdr:spPr>
        <a:xfrm>
          <a:off x="6921500" y="60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135475</xdr:rowOff>
    </xdr:from>
    <xdr:ext cx="469744" cy="259045"/>
    <xdr:sp macro="" textlink="">
      <xdr:nvSpPr>
        <xdr:cNvPr id="311" name="テキスト ボックス 310"/>
        <xdr:cNvSpPr txBox="1"/>
      </xdr:nvSpPr>
      <xdr:spPr>
        <a:xfrm>
          <a:off x="6737428" y="579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1" name="テキスト ボックス 33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3" name="テキスト ボックス 33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37" name="直線コネクタ 336"/>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38"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39" name="直線コネクタ 338"/>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0"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1" name="直線コネクタ 340"/>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76247</xdr:rowOff>
    </xdr:from>
    <xdr:to>
      <xdr:col>55</xdr:col>
      <xdr:colOff>0</xdr:colOff>
      <xdr:row>56</xdr:row>
      <xdr:rowOff>3715</xdr:rowOff>
    </xdr:to>
    <xdr:cxnSp macro="">
      <xdr:nvCxnSpPr>
        <xdr:cNvPr id="342" name="直線コネクタ 341"/>
        <xdr:cNvCxnSpPr/>
      </xdr:nvCxnSpPr>
      <xdr:spPr>
        <a:xfrm>
          <a:off x="9639300" y="9334547"/>
          <a:ext cx="838200" cy="27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118239</xdr:rowOff>
    </xdr:from>
    <xdr:ext cx="534377" cy="259045"/>
    <xdr:sp macro="" textlink="">
      <xdr:nvSpPr>
        <xdr:cNvPr id="343" name="農林水産業費平均値テキスト"/>
        <xdr:cNvSpPr txBox="1"/>
      </xdr:nvSpPr>
      <xdr:spPr>
        <a:xfrm>
          <a:off x="10528300" y="9547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4" name="フローチャート: 判断 343"/>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76247</xdr:rowOff>
    </xdr:from>
    <xdr:to>
      <xdr:col>50</xdr:col>
      <xdr:colOff>114300</xdr:colOff>
      <xdr:row>55</xdr:row>
      <xdr:rowOff>116252</xdr:rowOff>
    </xdr:to>
    <xdr:cxnSp macro="">
      <xdr:nvCxnSpPr>
        <xdr:cNvPr id="345" name="直線コネクタ 344"/>
        <xdr:cNvCxnSpPr/>
      </xdr:nvCxnSpPr>
      <xdr:spPr>
        <a:xfrm flipV="1">
          <a:off x="8750300" y="9334547"/>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6" name="フローチャート: 判断 345"/>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111186</xdr:rowOff>
    </xdr:from>
    <xdr:ext cx="534377" cy="259045"/>
    <xdr:sp macro="" textlink="">
      <xdr:nvSpPr>
        <xdr:cNvPr id="347" name="テキスト ボックス 346"/>
        <xdr:cNvSpPr txBox="1"/>
      </xdr:nvSpPr>
      <xdr:spPr>
        <a:xfrm>
          <a:off x="9372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116252</xdr:rowOff>
    </xdr:from>
    <xdr:to>
      <xdr:col>45</xdr:col>
      <xdr:colOff>177800</xdr:colOff>
      <xdr:row>57</xdr:row>
      <xdr:rowOff>21579</xdr:rowOff>
    </xdr:to>
    <xdr:cxnSp macro="">
      <xdr:nvCxnSpPr>
        <xdr:cNvPr id="348" name="直線コネクタ 347"/>
        <xdr:cNvCxnSpPr/>
      </xdr:nvCxnSpPr>
      <xdr:spPr>
        <a:xfrm flipV="1">
          <a:off x="7861300" y="9546002"/>
          <a:ext cx="889000" cy="2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49" name="フローチャート: 判断 348"/>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168009</xdr:rowOff>
    </xdr:from>
    <xdr:ext cx="534377" cy="259045"/>
    <xdr:sp macro="" textlink="">
      <xdr:nvSpPr>
        <xdr:cNvPr id="350" name="テキスト ボックス 349"/>
        <xdr:cNvSpPr txBox="1"/>
      </xdr:nvSpPr>
      <xdr:spPr>
        <a:xfrm>
          <a:off x="8483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21579</xdr:rowOff>
    </xdr:from>
    <xdr:to>
      <xdr:col>41</xdr:col>
      <xdr:colOff>50800</xdr:colOff>
      <xdr:row>57</xdr:row>
      <xdr:rowOff>61192</xdr:rowOff>
    </xdr:to>
    <xdr:cxnSp macro="">
      <xdr:nvCxnSpPr>
        <xdr:cNvPr id="351" name="直線コネクタ 350"/>
        <xdr:cNvCxnSpPr/>
      </xdr:nvCxnSpPr>
      <xdr:spPr>
        <a:xfrm flipV="1">
          <a:off x="6972300" y="9794229"/>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2" name="フローチャート: 判断 351"/>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3" name="テキスト ボックス 352"/>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4" name="フローチャート: 判断 353"/>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5" name="テキスト ボックス 354"/>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124365</xdr:rowOff>
    </xdr:from>
    <xdr:to>
      <xdr:col>55</xdr:col>
      <xdr:colOff>50800</xdr:colOff>
      <xdr:row>56</xdr:row>
      <xdr:rowOff>54515</xdr:rowOff>
    </xdr:to>
    <xdr:sp macro="" textlink="">
      <xdr:nvSpPr>
        <xdr:cNvPr id="361" name="楕円 360"/>
        <xdr:cNvSpPr/>
      </xdr:nvSpPr>
      <xdr:spPr>
        <a:xfrm>
          <a:off x="10426700" y="95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147242</xdr:rowOff>
    </xdr:from>
    <xdr:ext cx="534377" cy="259045"/>
    <xdr:sp macro="" textlink="">
      <xdr:nvSpPr>
        <xdr:cNvPr id="362" name="農林水産業費該当値テキスト"/>
        <xdr:cNvSpPr txBox="1"/>
      </xdr:nvSpPr>
      <xdr:spPr>
        <a:xfrm>
          <a:off x="10528300" y="940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25447</xdr:rowOff>
    </xdr:from>
    <xdr:to>
      <xdr:col>50</xdr:col>
      <xdr:colOff>165100</xdr:colOff>
      <xdr:row>54</xdr:row>
      <xdr:rowOff>127047</xdr:rowOff>
    </xdr:to>
    <xdr:sp macro="" textlink="">
      <xdr:nvSpPr>
        <xdr:cNvPr id="363" name="楕円 362"/>
        <xdr:cNvSpPr/>
      </xdr:nvSpPr>
      <xdr:spPr>
        <a:xfrm>
          <a:off x="9588500" y="92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143574</xdr:rowOff>
    </xdr:from>
    <xdr:ext cx="534377" cy="259045"/>
    <xdr:sp macro="" textlink="">
      <xdr:nvSpPr>
        <xdr:cNvPr id="364" name="テキスト ボックス 363"/>
        <xdr:cNvSpPr txBox="1"/>
      </xdr:nvSpPr>
      <xdr:spPr>
        <a:xfrm>
          <a:off x="9372111" y="90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65452</xdr:rowOff>
    </xdr:from>
    <xdr:to>
      <xdr:col>46</xdr:col>
      <xdr:colOff>38100</xdr:colOff>
      <xdr:row>55</xdr:row>
      <xdr:rowOff>167052</xdr:rowOff>
    </xdr:to>
    <xdr:sp macro="" textlink="">
      <xdr:nvSpPr>
        <xdr:cNvPr id="365" name="楕円 364"/>
        <xdr:cNvSpPr/>
      </xdr:nvSpPr>
      <xdr:spPr>
        <a:xfrm>
          <a:off x="8699500" y="94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12129</xdr:rowOff>
    </xdr:from>
    <xdr:ext cx="534377" cy="259045"/>
    <xdr:sp macro="" textlink="">
      <xdr:nvSpPr>
        <xdr:cNvPr id="366" name="テキスト ボックス 365"/>
        <xdr:cNvSpPr txBox="1"/>
      </xdr:nvSpPr>
      <xdr:spPr>
        <a:xfrm>
          <a:off x="8483111" y="927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142229</xdr:rowOff>
    </xdr:from>
    <xdr:to>
      <xdr:col>41</xdr:col>
      <xdr:colOff>101600</xdr:colOff>
      <xdr:row>57</xdr:row>
      <xdr:rowOff>72379</xdr:rowOff>
    </xdr:to>
    <xdr:sp macro="" textlink="">
      <xdr:nvSpPr>
        <xdr:cNvPr id="367" name="楕円 366"/>
        <xdr:cNvSpPr/>
      </xdr:nvSpPr>
      <xdr:spPr>
        <a:xfrm>
          <a:off x="7810500" y="97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63506</xdr:rowOff>
    </xdr:from>
    <xdr:ext cx="534377" cy="259045"/>
    <xdr:sp macro="" textlink="">
      <xdr:nvSpPr>
        <xdr:cNvPr id="368" name="テキスト ボックス 367"/>
        <xdr:cNvSpPr txBox="1"/>
      </xdr:nvSpPr>
      <xdr:spPr>
        <a:xfrm>
          <a:off x="7594111" y="98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10392</xdr:rowOff>
    </xdr:from>
    <xdr:to>
      <xdr:col>36</xdr:col>
      <xdr:colOff>165100</xdr:colOff>
      <xdr:row>57</xdr:row>
      <xdr:rowOff>111992</xdr:rowOff>
    </xdr:to>
    <xdr:sp macro="" textlink="">
      <xdr:nvSpPr>
        <xdr:cNvPr id="369" name="楕円 368"/>
        <xdr:cNvSpPr/>
      </xdr:nvSpPr>
      <xdr:spPr>
        <a:xfrm>
          <a:off x="6921500" y="97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103119</xdr:rowOff>
    </xdr:from>
    <xdr:ext cx="534377" cy="259045"/>
    <xdr:sp macro="" textlink="">
      <xdr:nvSpPr>
        <xdr:cNvPr id="370" name="テキスト ボックス 369"/>
        <xdr:cNvSpPr txBox="1"/>
      </xdr:nvSpPr>
      <xdr:spPr>
        <a:xfrm>
          <a:off x="6705111" y="987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6" name="直線コネクタ 395"/>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397"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398" name="直線コネクタ 397"/>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399"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0" name="直線コネクタ 399"/>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72524</xdr:rowOff>
    </xdr:from>
    <xdr:to>
      <xdr:col>55</xdr:col>
      <xdr:colOff>0</xdr:colOff>
      <xdr:row>74</xdr:row>
      <xdr:rowOff>81570</xdr:rowOff>
    </xdr:to>
    <xdr:cxnSp macro="">
      <xdr:nvCxnSpPr>
        <xdr:cNvPr id="401" name="直線コネクタ 400"/>
        <xdr:cNvCxnSpPr/>
      </xdr:nvCxnSpPr>
      <xdr:spPr>
        <a:xfrm>
          <a:off x="9639300" y="12759824"/>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42181</xdr:rowOff>
    </xdr:from>
    <xdr:ext cx="534377" cy="259045"/>
    <xdr:sp macro="" textlink="">
      <xdr:nvSpPr>
        <xdr:cNvPr id="402" name="商工費平均値テキスト"/>
        <xdr:cNvSpPr txBox="1"/>
      </xdr:nvSpPr>
      <xdr:spPr>
        <a:xfrm>
          <a:off x="10528300" y="1307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3" name="フローチャート: 判断 402"/>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156845</xdr:rowOff>
    </xdr:from>
    <xdr:to>
      <xdr:col>50</xdr:col>
      <xdr:colOff>114300</xdr:colOff>
      <xdr:row>74</xdr:row>
      <xdr:rowOff>72524</xdr:rowOff>
    </xdr:to>
    <xdr:cxnSp macro="">
      <xdr:nvCxnSpPr>
        <xdr:cNvPr id="404" name="直線コネクタ 403"/>
        <xdr:cNvCxnSpPr/>
      </xdr:nvCxnSpPr>
      <xdr:spPr>
        <a:xfrm>
          <a:off x="8750300" y="12672695"/>
          <a:ext cx="889000" cy="8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5" name="フローチャート: 判断 404"/>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6618</xdr:rowOff>
    </xdr:from>
    <xdr:ext cx="534377" cy="259045"/>
    <xdr:sp macro="" textlink="">
      <xdr:nvSpPr>
        <xdr:cNvPr id="406" name="テキスト ボックス 405"/>
        <xdr:cNvSpPr txBox="1"/>
      </xdr:nvSpPr>
      <xdr:spPr>
        <a:xfrm>
          <a:off x="9372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156845</xdr:rowOff>
    </xdr:from>
    <xdr:to>
      <xdr:col>45</xdr:col>
      <xdr:colOff>177800</xdr:colOff>
      <xdr:row>75</xdr:row>
      <xdr:rowOff>18510</xdr:rowOff>
    </xdr:to>
    <xdr:cxnSp macro="">
      <xdr:nvCxnSpPr>
        <xdr:cNvPr id="407" name="直線コネクタ 406"/>
        <xdr:cNvCxnSpPr/>
      </xdr:nvCxnSpPr>
      <xdr:spPr>
        <a:xfrm flipV="1">
          <a:off x="7861300" y="12672695"/>
          <a:ext cx="889000" cy="2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08" name="フローチャート: 判断 407"/>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125327</xdr:rowOff>
    </xdr:from>
    <xdr:ext cx="534377" cy="259045"/>
    <xdr:sp macro="" textlink="">
      <xdr:nvSpPr>
        <xdr:cNvPr id="409" name="テキスト ボックス 408"/>
        <xdr:cNvSpPr txBox="1"/>
      </xdr:nvSpPr>
      <xdr:spPr>
        <a:xfrm>
          <a:off x="8483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18510</xdr:rowOff>
    </xdr:from>
    <xdr:to>
      <xdr:col>41</xdr:col>
      <xdr:colOff>50800</xdr:colOff>
      <xdr:row>76</xdr:row>
      <xdr:rowOff>57697</xdr:rowOff>
    </xdr:to>
    <xdr:cxnSp macro="">
      <xdr:nvCxnSpPr>
        <xdr:cNvPr id="410" name="直線コネクタ 409"/>
        <xdr:cNvCxnSpPr/>
      </xdr:nvCxnSpPr>
      <xdr:spPr>
        <a:xfrm flipV="1">
          <a:off x="6972300" y="12877260"/>
          <a:ext cx="889000" cy="2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1" name="フローチャート: 判断 410"/>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144691</xdr:rowOff>
    </xdr:from>
    <xdr:ext cx="534377" cy="259045"/>
    <xdr:sp macro="" textlink="">
      <xdr:nvSpPr>
        <xdr:cNvPr id="412" name="テキスト ボックス 411"/>
        <xdr:cNvSpPr txBox="1"/>
      </xdr:nvSpPr>
      <xdr:spPr>
        <a:xfrm>
          <a:off x="7594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3" name="フローチャート: 判断 412"/>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11320</xdr:rowOff>
    </xdr:from>
    <xdr:ext cx="534377" cy="259045"/>
    <xdr:sp macro="" textlink="">
      <xdr:nvSpPr>
        <xdr:cNvPr id="414" name="テキスト ボックス 413"/>
        <xdr:cNvSpPr txBox="1"/>
      </xdr:nvSpPr>
      <xdr:spPr>
        <a:xfrm>
          <a:off x="6705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30770</xdr:rowOff>
    </xdr:from>
    <xdr:to>
      <xdr:col>55</xdr:col>
      <xdr:colOff>50800</xdr:colOff>
      <xdr:row>74</xdr:row>
      <xdr:rowOff>132370</xdr:rowOff>
    </xdr:to>
    <xdr:sp macro="" textlink="">
      <xdr:nvSpPr>
        <xdr:cNvPr id="420" name="楕円 419"/>
        <xdr:cNvSpPr/>
      </xdr:nvSpPr>
      <xdr:spPr>
        <a:xfrm>
          <a:off x="10426700" y="127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53647</xdr:rowOff>
    </xdr:from>
    <xdr:ext cx="534377" cy="259045"/>
    <xdr:sp macro="" textlink="">
      <xdr:nvSpPr>
        <xdr:cNvPr id="421" name="商工費該当値テキスト"/>
        <xdr:cNvSpPr txBox="1"/>
      </xdr:nvSpPr>
      <xdr:spPr>
        <a:xfrm>
          <a:off x="10528300" y="1256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21724</xdr:rowOff>
    </xdr:from>
    <xdr:to>
      <xdr:col>50</xdr:col>
      <xdr:colOff>165100</xdr:colOff>
      <xdr:row>74</xdr:row>
      <xdr:rowOff>123324</xdr:rowOff>
    </xdr:to>
    <xdr:sp macro="" textlink="">
      <xdr:nvSpPr>
        <xdr:cNvPr id="422" name="楕円 421"/>
        <xdr:cNvSpPr/>
      </xdr:nvSpPr>
      <xdr:spPr>
        <a:xfrm>
          <a:off x="9588500" y="127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139851</xdr:rowOff>
    </xdr:from>
    <xdr:ext cx="534377" cy="259045"/>
    <xdr:sp macro="" textlink="">
      <xdr:nvSpPr>
        <xdr:cNvPr id="423" name="テキスト ボックス 422"/>
        <xdr:cNvSpPr txBox="1"/>
      </xdr:nvSpPr>
      <xdr:spPr>
        <a:xfrm>
          <a:off x="9372111" y="1248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106045</xdr:rowOff>
    </xdr:from>
    <xdr:to>
      <xdr:col>46</xdr:col>
      <xdr:colOff>38100</xdr:colOff>
      <xdr:row>74</xdr:row>
      <xdr:rowOff>36195</xdr:rowOff>
    </xdr:to>
    <xdr:sp macro="" textlink="">
      <xdr:nvSpPr>
        <xdr:cNvPr id="424" name="楕円 423"/>
        <xdr:cNvSpPr/>
      </xdr:nvSpPr>
      <xdr:spPr>
        <a:xfrm>
          <a:off x="8699500" y="126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52722</xdr:rowOff>
    </xdr:from>
    <xdr:ext cx="534377" cy="259045"/>
    <xdr:sp macro="" textlink="">
      <xdr:nvSpPr>
        <xdr:cNvPr id="425" name="テキスト ボックス 424"/>
        <xdr:cNvSpPr txBox="1"/>
      </xdr:nvSpPr>
      <xdr:spPr>
        <a:xfrm>
          <a:off x="8483111" y="1239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139160</xdr:rowOff>
    </xdr:from>
    <xdr:to>
      <xdr:col>41</xdr:col>
      <xdr:colOff>101600</xdr:colOff>
      <xdr:row>75</xdr:row>
      <xdr:rowOff>69310</xdr:rowOff>
    </xdr:to>
    <xdr:sp macro="" textlink="">
      <xdr:nvSpPr>
        <xdr:cNvPr id="426" name="楕円 425"/>
        <xdr:cNvSpPr/>
      </xdr:nvSpPr>
      <xdr:spPr>
        <a:xfrm>
          <a:off x="7810500" y="12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85837</xdr:rowOff>
    </xdr:from>
    <xdr:ext cx="534377" cy="259045"/>
    <xdr:sp macro="" textlink="">
      <xdr:nvSpPr>
        <xdr:cNvPr id="427" name="テキスト ボックス 426"/>
        <xdr:cNvSpPr txBox="1"/>
      </xdr:nvSpPr>
      <xdr:spPr>
        <a:xfrm>
          <a:off x="7594111" y="126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6897</xdr:rowOff>
    </xdr:from>
    <xdr:to>
      <xdr:col>36</xdr:col>
      <xdr:colOff>165100</xdr:colOff>
      <xdr:row>76</xdr:row>
      <xdr:rowOff>108497</xdr:rowOff>
    </xdr:to>
    <xdr:sp macro="" textlink="">
      <xdr:nvSpPr>
        <xdr:cNvPr id="428" name="楕円 427"/>
        <xdr:cNvSpPr/>
      </xdr:nvSpPr>
      <xdr:spPr>
        <a:xfrm>
          <a:off x="6921500" y="130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125025</xdr:rowOff>
    </xdr:from>
    <xdr:ext cx="534377" cy="259045"/>
    <xdr:sp macro="" textlink="">
      <xdr:nvSpPr>
        <xdr:cNvPr id="429" name="テキスト ボックス 428"/>
        <xdr:cNvSpPr txBox="1"/>
      </xdr:nvSpPr>
      <xdr:spPr>
        <a:xfrm>
          <a:off x="6705111" y="128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1" name="直線コネクタ 450"/>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2"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3" name="直線コネクタ 452"/>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4"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5" name="直線コネクタ 454"/>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65074</xdr:rowOff>
    </xdr:from>
    <xdr:to>
      <xdr:col>55</xdr:col>
      <xdr:colOff>0</xdr:colOff>
      <xdr:row>96</xdr:row>
      <xdr:rowOff>126490</xdr:rowOff>
    </xdr:to>
    <xdr:cxnSp macro="">
      <xdr:nvCxnSpPr>
        <xdr:cNvPr id="456" name="直線コネクタ 455"/>
        <xdr:cNvCxnSpPr/>
      </xdr:nvCxnSpPr>
      <xdr:spPr>
        <a:xfrm flipV="1">
          <a:off x="9639300" y="16524274"/>
          <a:ext cx="838200" cy="6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107314</xdr:rowOff>
    </xdr:from>
    <xdr:ext cx="534377" cy="259045"/>
    <xdr:sp macro="" textlink="">
      <xdr:nvSpPr>
        <xdr:cNvPr id="457" name="土木費平均値テキスト"/>
        <xdr:cNvSpPr txBox="1"/>
      </xdr:nvSpPr>
      <xdr:spPr>
        <a:xfrm>
          <a:off x="10528300" y="1673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58" name="フローチャート: 判断 457"/>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132254</xdr:rowOff>
    </xdr:from>
    <xdr:to>
      <xdr:col>50</xdr:col>
      <xdr:colOff>114300</xdr:colOff>
      <xdr:row>96</xdr:row>
      <xdr:rowOff>126490</xdr:rowOff>
    </xdr:to>
    <xdr:cxnSp macro="">
      <xdr:nvCxnSpPr>
        <xdr:cNvPr id="459" name="直線コネクタ 458"/>
        <xdr:cNvCxnSpPr/>
      </xdr:nvCxnSpPr>
      <xdr:spPr>
        <a:xfrm>
          <a:off x="8750300" y="16420004"/>
          <a:ext cx="889000" cy="16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0" name="フローチャート: 判断 459"/>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61360</xdr:rowOff>
    </xdr:from>
    <xdr:ext cx="534377" cy="259045"/>
    <xdr:sp macro="" textlink="">
      <xdr:nvSpPr>
        <xdr:cNvPr id="461" name="テキスト ボックス 460"/>
        <xdr:cNvSpPr txBox="1"/>
      </xdr:nvSpPr>
      <xdr:spPr>
        <a:xfrm>
          <a:off x="9372111" y="168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132254</xdr:rowOff>
    </xdr:from>
    <xdr:to>
      <xdr:col>45</xdr:col>
      <xdr:colOff>177800</xdr:colOff>
      <xdr:row>96</xdr:row>
      <xdr:rowOff>42822</xdr:rowOff>
    </xdr:to>
    <xdr:cxnSp macro="">
      <xdr:nvCxnSpPr>
        <xdr:cNvPr id="462" name="直線コネクタ 461"/>
        <xdr:cNvCxnSpPr/>
      </xdr:nvCxnSpPr>
      <xdr:spPr>
        <a:xfrm flipV="1">
          <a:off x="7861300" y="16420004"/>
          <a:ext cx="889000" cy="8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3" name="フローチャート: 判断 462"/>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58467</xdr:rowOff>
    </xdr:from>
    <xdr:ext cx="534377" cy="259045"/>
    <xdr:sp macro="" textlink="">
      <xdr:nvSpPr>
        <xdr:cNvPr id="464" name="テキスト ボックス 463"/>
        <xdr:cNvSpPr txBox="1"/>
      </xdr:nvSpPr>
      <xdr:spPr>
        <a:xfrm>
          <a:off x="8483111" y="168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42822</xdr:rowOff>
    </xdr:from>
    <xdr:to>
      <xdr:col>41</xdr:col>
      <xdr:colOff>50800</xdr:colOff>
      <xdr:row>96</xdr:row>
      <xdr:rowOff>58421</xdr:rowOff>
    </xdr:to>
    <xdr:cxnSp macro="">
      <xdr:nvCxnSpPr>
        <xdr:cNvPr id="465" name="直線コネクタ 464"/>
        <xdr:cNvCxnSpPr/>
      </xdr:nvCxnSpPr>
      <xdr:spPr>
        <a:xfrm flipV="1">
          <a:off x="6972300" y="16502022"/>
          <a:ext cx="8890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6" name="フローチャート: 判断 465"/>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19003</xdr:rowOff>
    </xdr:from>
    <xdr:ext cx="534377" cy="259045"/>
    <xdr:sp macro="" textlink="">
      <xdr:nvSpPr>
        <xdr:cNvPr id="467" name="テキスト ボックス 466"/>
        <xdr:cNvSpPr txBox="1"/>
      </xdr:nvSpPr>
      <xdr:spPr>
        <a:xfrm>
          <a:off x="7594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68" name="フローチャート: 判断 467"/>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43189</xdr:rowOff>
    </xdr:from>
    <xdr:ext cx="534377" cy="259045"/>
    <xdr:sp macro="" textlink="">
      <xdr:nvSpPr>
        <xdr:cNvPr id="469" name="テキスト ボックス 468"/>
        <xdr:cNvSpPr txBox="1"/>
      </xdr:nvSpPr>
      <xdr:spPr>
        <a:xfrm>
          <a:off x="6705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14274</xdr:rowOff>
    </xdr:from>
    <xdr:to>
      <xdr:col>55</xdr:col>
      <xdr:colOff>50800</xdr:colOff>
      <xdr:row>96</xdr:row>
      <xdr:rowOff>115874</xdr:rowOff>
    </xdr:to>
    <xdr:sp macro="" textlink="">
      <xdr:nvSpPr>
        <xdr:cNvPr id="475" name="楕円 474"/>
        <xdr:cNvSpPr/>
      </xdr:nvSpPr>
      <xdr:spPr>
        <a:xfrm>
          <a:off x="10426700" y="164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37151</xdr:rowOff>
    </xdr:from>
    <xdr:ext cx="599010" cy="259045"/>
    <xdr:sp macro="" textlink="">
      <xdr:nvSpPr>
        <xdr:cNvPr id="476" name="土木費該当値テキスト"/>
        <xdr:cNvSpPr txBox="1"/>
      </xdr:nvSpPr>
      <xdr:spPr>
        <a:xfrm>
          <a:off x="10528300" y="1632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75690</xdr:rowOff>
    </xdr:from>
    <xdr:to>
      <xdr:col>50</xdr:col>
      <xdr:colOff>165100</xdr:colOff>
      <xdr:row>97</xdr:row>
      <xdr:rowOff>5840</xdr:rowOff>
    </xdr:to>
    <xdr:sp macro="" textlink="">
      <xdr:nvSpPr>
        <xdr:cNvPr id="477" name="楕円 476"/>
        <xdr:cNvSpPr/>
      </xdr:nvSpPr>
      <xdr:spPr>
        <a:xfrm>
          <a:off x="9588500" y="1653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22367</xdr:rowOff>
    </xdr:from>
    <xdr:ext cx="599010" cy="259045"/>
    <xdr:sp macro="" textlink="">
      <xdr:nvSpPr>
        <xdr:cNvPr id="478" name="テキスト ボックス 477"/>
        <xdr:cNvSpPr txBox="1"/>
      </xdr:nvSpPr>
      <xdr:spPr>
        <a:xfrm>
          <a:off x="9339795" y="1631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81454</xdr:rowOff>
    </xdr:from>
    <xdr:to>
      <xdr:col>46</xdr:col>
      <xdr:colOff>38100</xdr:colOff>
      <xdr:row>96</xdr:row>
      <xdr:rowOff>11604</xdr:rowOff>
    </xdr:to>
    <xdr:sp macro="" textlink="">
      <xdr:nvSpPr>
        <xdr:cNvPr id="479" name="楕円 478"/>
        <xdr:cNvSpPr/>
      </xdr:nvSpPr>
      <xdr:spPr>
        <a:xfrm>
          <a:off x="8699500" y="16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28131</xdr:rowOff>
    </xdr:from>
    <xdr:ext cx="599010" cy="259045"/>
    <xdr:sp macro="" textlink="">
      <xdr:nvSpPr>
        <xdr:cNvPr id="480" name="テキスト ボックス 479"/>
        <xdr:cNvSpPr txBox="1"/>
      </xdr:nvSpPr>
      <xdr:spPr>
        <a:xfrm>
          <a:off x="8450795" y="1614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163472</xdr:rowOff>
    </xdr:from>
    <xdr:to>
      <xdr:col>41</xdr:col>
      <xdr:colOff>101600</xdr:colOff>
      <xdr:row>96</xdr:row>
      <xdr:rowOff>93622</xdr:rowOff>
    </xdr:to>
    <xdr:sp macro="" textlink="">
      <xdr:nvSpPr>
        <xdr:cNvPr id="481" name="楕円 480"/>
        <xdr:cNvSpPr/>
      </xdr:nvSpPr>
      <xdr:spPr>
        <a:xfrm>
          <a:off x="7810500" y="1645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110149</xdr:rowOff>
    </xdr:from>
    <xdr:ext cx="599010" cy="259045"/>
    <xdr:sp macro="" textlink="">
      <xdr:nvSpPr>
        <xdr:cNvPr id="482" name="テキスト ボックス 481"/>
        <xdr:cNvSpPr txBox="1"/>
      </xdr:nvSpPr>
      <xdr:spPr>
        <a:xfrm>
          <a:off x="7561795" y="162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7621</xdr:rowOff>
    </xdr:from>
    <xdr:to>
      <xdr:col>36</xdr:col>
      <xdr:colOff>165100</xdr:colOff>
      <xdr:row>96</xdr:row>
      <xdr:rowOff>109221</xdr:rowOff>
    </xdr:to>
    <xdr:sp macro="" textlink="">
      <xdr:nvSpPr>
        <xdr:cNvPr id="483" name="楕円 482"/>
        <xdr:cNvSpPr/>
      </xdr:nvSpPr>
      <xdr:spPr>
        <a:xfrm>
          <a:off x="6921500" y="1646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125748</xdr:rowOff>
    </xdr:from>
    <xdr:ext cx="599010" cy="259045"/>
    <xdr:sp macro="" textlink="">
      <xdr:nvSpPr>
        <xdr:cNvPr id="484" name="テキスト ボックス 483"/>
        <xdr:cNvSpPr txBox="1"/>
      </xdr:nvSpPr>
      <xdr:spPr>
        <a:xfrm>
          <a:off x="6672795" y="1624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6" name="直線コネクタ 505"/>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07"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08" name="直線コネクタ 507"/>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09"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0" name="直線コネクタ 509"/>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52535</xdr:rowOff>
    </xdr:from>
    <xdr:to>
      <xdr:col>85</xdr:col>
      <xdr:colOff>127000</xdr:colOff>
      <xdr:row>35</xdr:row>
      <xdr:rowOff>75235</xdr:rowOff>
    </xdr:to>
    <xdr:cxnSp macro="">
      <xdr:nvCxnSpPr>
        <xdr:cNvPr id="511" name="直線コネクタ 510"/>
        <xdr:cNvCxnSpPr/>
      </xdr:nvCxnSpPr>
      <xdr:spPr>
        <a:xfrm flipV="1">
          <a:off x="15481300" y="6053285"/>
          <a:ext cx="838200" cy="2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12" name="消防費平均値テキスト"/>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3" name="フローチャート: 判断 512"/>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65931</xdr:rowOff>
    </xdr:from>
    <xdr:to>
      <xdr:col>81</xdr:col>
      <xdr:colOff>50800</xdr:colOff>
      <xdr:row>35</xdr:row>
      <xdr:rowOff>75235</xdr:rowOff>
    </xdr:to>
    <xdr:cxnSp macro="">
      <xdr:nvCxnSpPr>
        <xdr:cNvPr id="514" name="直線コネクタ 513"/>
        <xdr:cNvCxnSpPr/>
      </xdr:nvCxnSpPr>
      <xdr:spPr>
        <a:xfrm>
          <a:off x="14592300" y="6066681"/>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5" name="フローチャート: 判断 514"/>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16" name="テキスト ボックス 515"/>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11912</xdr:rowOff>
    </xdr:from>
    <xdr:to>
      <xdr:col>76</xdr:col>
      <xdr:colOff>114300</xdr:colOff>
      <xdr:row>35</xdr:row>
      <xdr:rowOff>65931</xdr:rowOff>
    </xdr:to>
    <xdr:cxnSp macro="">
      <xdr:nvCxnSpPr>
        <xdr:cNvPr id="517" name="直線コネクタ 516"/>
        <xdr:cNvCxnSpPr/>
      </xdr:nvCxnSpPr>
      <xdr:spPr>
        <a:xfrm>
          <a:off x="13703300" y="6012662"/>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18" name="フローチャート: 判断 517"/>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116910</xdr:rowOff>
    </xdr:from>
    <xdr:ext cx="534377" cy="259045"/>
    <xdr:sp macro="" textlink="">
      <xdr:nvSpPr>
        <xdr:cNvPr id="519" name="テキスト ボックス 518"/>
        <xdr:cNvSpPr txBox="1"/>
      </xdr:nvSpPr>
      <xdr:spPr>
        <a:xfrm>
          <a:off x="14325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11912</xdr:rowOff>
    </xdr:from>
    <xdr:to>
      <xdr:col>71</xdr:col>
      <xdr:colOff>177800</xdr:colOff>
      <xdr:row>35</xdr:row>
      <xdr:rowOff>21697</xdr:rowOff>
    </xdr:to>
    <xdr:cxnSp macro="">
      <xdr:nvCxnSpPr>
        <xdr:cNvPr id="520" name="直線コネクタ 519"/>
        <xdr:cNvCxnSpPr/>
      </xdr:nvCxnSpPr>
      <xdr:spPr>
        <a:xfrm flipV="1">
          <a:off x="12814300" y="6012662"/>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1" name="フローチャート: 判断 520"/>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126192</xdr:rowOff>
    </xdr:from>
    <xdr:ext cx="534377" cy="259045"/>
    <xdr:sp macro="" textlink="">
      <xdr:nvSpPr>
        <xdr:cNvPr id="522" name="テキスト ボックス 521"/>
        <xdr:cNvSpPr txBox="1"/>
      </xdr:nvSpPr>
      <xdr:spPr>
        <a:xfrm>
          <a:off x="13436111" y="61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3" name="フローチャート: 判断 522"/>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146285</xdr:rowOff>
    </xdr:from>
    <xdr:ext cx="534377" cy="259045"/>
    <xdr:sp macro="" textlink="">
      <xdr:nvSpPr>
        <xdr:cNvPr id="524" name="テキスト ボックス 523"/>
        <xdr:cNvSpPr txBox="1"/>
      </xdr:nvSpPr>
      <xdr:spPr>
        <a:xfrm>
          <a:off x="12547111" y="61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1735</xdr:rowOff>
    </xdr:from>
    <xdr:to>
      <xdr:col>85</xdr:col>
      <xdr:colOff>177800</xdr:colOff>
      <xdr:row>35</xdr:row>
      <xdr:rowOff>103335</xdr:rowOff>
    </xdr:to>
    <xdr:sp macro="" textlink="">
      <xdr:nvSpPr>
        <xdr:cNvPr id="530" name="楕円 529"/>
        <xdr:cNvSpPr/>
      </xdr:nvSpPr>
      <xdr:spPr>
        <a:xfrm>
          <a:off x="16268700" y="60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24612</xdr:rowOff>
    </xdr:from>
    <xdr:ext cx="534377" cy="259045"/>
    <xdr:sp macro="" textlink="">
      <xdr:nvSpPr>
        <xdr:cNvPr id="531" name="消防費該当値テキスト"/>
        <xdr:cNvSpPr txBox="1"/>
      </xdr:nvSpPr>
      <xdr:spPr>
        <a:xfrm>
          <a:off x="16370300" y="58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24435</xdr:rowOff>
    </xdr:from>
    <xdr:to>
      <xdr:col>81</xdr:col>
      <xdr:colOff>101600</xdr:colOff>
      <xdr:row>35</xdr:row>
      <xdr:rowOff>126035</xdr:rowOff>
    </xdr:to>
    <xdr:sp macro="" textlink="">
      <xdr:nvSpPr>
        <xdr:cNvPr id="532" name="楕円 531"/>
        <xdr:cNvSpPr/>
      </xdr:nvSpPr>
      <xdr:spPr>
        <a:xfrm>
          <a:off x="15430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142562</xdr:rowOff>
    </xdr:from>
    <xdr:ext cx="534377" cy="259045"/>
    <xdr:sp macro="" textlink="">
      <xdr:nvSpPr>
        <xdr:cNvPr id="533" name="テキスト ボックス 532"/>
        <xdr:cNvSpPr txBox="1"/>
      </xdr:nvSpPr>
      <xdr:spPr>
        <a:xfrm>
          <a:off x="15214111" y="580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15131</xdr:rowOff>
    </xdr:from>
    <xdr:to>
      <xdr:col>76</xdr:col>
      <xdr:colOff>165100</xdr:colOff>
      <xdr:row>35</xdr:row>
      <xdr:rowOff>116731</xdr:rowOff>
    </xdr:to>
    <xdr:sp macro="" textlink="">
      <xdr:nvSpPr>
        <xdr:cNvPr id="534" name="楕円 533"/>
        <xdr:cNvSpPr/>
      </xdr:nvSpPr>
      <xdr:spPr>
        <a:xfrm>
          <a:off x="14541500" y="60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133258</xdr:rowOff>
    </xdr:from>
    <xdr:ext cx="534377" cy="259045"/>
    <xdr:sp macro="" textlink="">
      <xdr:nvSpPr>
        <xdr:cNvPr id="535" name="テキスト ボックス 534"/>
        <xdr:cNvSpPr txBox="1"/>
      </xdr:nvSpPr>
      <xdr:spPr>
        <a:xfrm>
          <a:off x="14325111" y="579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132562</xdr:rowOff>
    </xdr:from>
    <xdr:to>
      <xdr:col>72</xdr:col>
      <xdr:colOff>38100</xdr:colOff>
      <xdr:row>35</xdr:row>
      <xdr:rowOff>62712</xdr:rowOff>
    </xdr:to>
    <xdr:sp macro="" textlink="">
      <xdr:nvSpPr>
        <xdr:cNvPr id="536" name="楕円 535"/>
        <xdr:cNvSpPr/>
      </xdr:nvSpPr>
      <xdr:spPr>
        <a:xfrm>
          <a:off x="13652500" y="59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79239</xdr:rowOff>
    </xdr:from>
    <xdr:ext cx="534377" cy="259045"/>
    <xdr:sp macro="" textlink="">
      <xdr:nvSpPr>
        <xdr:cNvPr id="537" name="テキスト ボックス 536"/>
        <xdr:cNvSpPr txBox="1"/>
      </xdr:nvSpPr>
      <xdr:spPr>
        <a:xfrm>
          <a:off x="13436111" y="57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142347</xdr:rowOff>
    </xdr:from>
    <xdr:to>
      <xdr:col>67</xdr:col>
      <xdr:colOff>101600</xdr:colOff>
      <xdr:row>35</xdr:row>
      <xdr:rowOff>72497</xdr:rowOff>
    </xdr:to>
    <xdr:sp macro="" textlink="">
      <xdr:nvSpPr>
        <xdr:cNvPr id="538" name="楕円 537"/>
        <xdr:cNvSpPr/>
      </xdr:nvSpPr>
      <xdr:spPr>
        <a:xfrm>
          <a:off x="12763500" y="59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89024</xdr:rowOff>
    </xdr:from>
    <xdr:ext cx="534377" cy="259045"/>
    <xdr:sp macro="" textlink="">
      <xdr:nvSpPr>
        <xdr:cNvPr id="539" name="テキスト ボックス 538"/>
        <xdr:cNvSpPr txBox="1"/>
      </xdr:nvSpPr>
      <xdr:spPr>
        <a:xfrm>
          <a:off x="12547111" y="574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3" name="直線コネクタ 562"/>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4"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5" name="直線コネクタ 564"/>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6"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67" name="直線コネクタ 566"/>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168938</xdr:rowOff>
    </xdr:from>
    <xdr:to>
      <xdr:col>85</xdr:col>
      <xdr:colOff>127000</xdr:colOff>
      <xdr:row>55</xdr:row>
      <xdr:rowOff>3249</xdr:rowOff>
    </xdr:to>
    <xdr:cxnSp macro="">
      <xdr:nvCxnSpPr>
        <xdr:cNvPr id="568" name="直線コネクタ 567"/>
        <xdr:cNvCxnSpPr/>
      </xdr:nvCxnSpPr>
      <xdr:spPr>
        <a:xfrm flipV="1">
          <a:off x="15481300" y="8912888"/>
          <a:ext cx="838200" cy="52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99865</xdr:rowOff>
    </xdr:from>
    <xdr:ext cx="534377" cy="259045"/>
    <xdr:sp macro="" textlink="">
      <xdr:nvSpPr>
        <xdr:cNvPr id="569" name="教育費平均値テキスト"/>
        <xdr:cNvSpPr txBox="1"/>
      </xdr:nvSpPr>
      <xdr:spPr>
        <a:xfrm>
          <a:off x="16370300" y="9701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0" name="フローチャート: 判断 569"/>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2959</xdr:rowOff>
    </xdr:from>
    <xdr:to>
      <xdr:col>81</xdr:col>
      <xdr:colOff>50800</xdr:colOff>
      <xdr:row>55</xdr:row>
      <xdr:rowOff>3249</xdr:rowOff>
    </xdr:to>
    <xdr:cxnSp macro="">
      <xdr:nvCxnSpPr>
        <xdr:cNvPr id="571" name="直線コネクタ 570"/>
        <xdr:cNvCxnSpPr/>
      </xdr:nvCxnSpPr>
      <xdr:spPr>
        <a:xfrm>
          <a:off x="14592300" y="9432709"/>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2" name="フローチャート: 判断 571"/>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50723</xdr:rowOff>
    </xdr:from>
    <xdr:ext cx="534377" cy="259045"/>
    <xdr:sp macro="" textlink="">
      <xdr:nvSpPr>
        <xdr:cNvPr id="573" name="テキスト ボックス 572"/>
        <xdr:cNvSpPr txBox="1"/>
      </xdr:nvSpPr>
      <xdr:spPr>
        <a:xfrm>
          <a:off x="15214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2959</xdr:rowOff>
    </xdr:from>
    <xdr:to>
      <xdr:col>76</xdr:col>
      <xdr:colOff>114300</xdr:colOff>
      <xdr:row>55</xdr:row>
      <xdr:rowOff>110287</xdr:rowOff>
    </xdr:to>
    <xdr:cxnSp macro="">
      <xdr:nvCxnSpPr>
        <xdr:cNvPr id="574" name="直線コネクタ 573"/>
        <xdr:cNvCxnSpPr/>
      </xdr:nvCxnSpPr>
      <xdr:spPr>
        <a:xfrm flipV="1">
          <a:off x="13703300" y="9432709"/>
          <a:ext cx="889000" cy="10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5" name="フローチャート: 判断 574"/>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76" name="テキスト ボックス 575"/>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98316</xdr:rowOff>
    </xdr:from>
    <xdr:to>
      <xdr:col>71</xdr:col>
      <xdr:colOff>177800</xdr:colOff>
      <xdr:row>55</xdr:row>
      <xdr:rowOff>110287</xdr:rowOff>
    </xdr:to>
    <xdr:cxnSp macro="">
      <xdr:nvCxnSpPr>
        <xdr:cNvPr id="577" name="直線コネクタ 576"/>
        <xdr:cNvCxnSpPr/>
      </xdr:nvCxnSpPr>
      <xdr:spPr>
        <a:xfrm>
          <a:off x="12814300" y="9528066"/>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78" name="フローチャート: 判断 577"/>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79" name="テキスト ボックス 578"/>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0" name="フローチャート: 判断 579"/>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81" name="テキスト ボックス 580"/>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118138</xdr:rowOff>
    </xdr:from>
    <xdr:to>
      <xdr:col>85</xdr:col>
      <xdr:colOff>177800</xdr:colOff>
      <xdr:row>52</xdr:row>
      <xdr:rowOff>48288</xdr:rowOff>
    </xdr:to>
    <xdr:sp macro="" textlink="">
      <xdr:nvSpPr>
        <xdr:cNvPr id="587" name="楕円 586"/>
        <xdr:cNvSpPr/>
      </xdr:nvSpPr>
      <xdr:spPr>
        <a:xfrm>
          <a:off x="16268700" y="88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141015</xdr:rowOff>
    </xdr:from>
    <xdr:ext cx="599010" cy="259045"/>
    <xdr:sp macro="" textlink="">
      <xdr:nvSpPr>
        <xdr:cNvPr id="588" name="教育費該当値テキスト"/>
        <xdr:cNvSpPr txBox="1"/>
      </xdr:nvSpPr>
      <xdr:spPr>
        <a:xfrm>
          <a:off x="16370300" y="871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123899</xdr:rowOff>
    </xdr:from>
    <xdr:to>
      <xdr:col>81</xdr:col>
      <xdr:colOff>101600</xdr:colOff>
      <xdr:row>55</xdr:row>
      <xdr:rowOff>54049</xdr:rowOff>
    </xdr:to>
    <xdr:sp macro="" textlink="">
      <xdr:nvSpPr>
        <xdr:cNvPr id="589" name="楕円 588"/>
        <xdr:cNvSpPr/>
      </xdr:nvSpPr>
      <xdr:spPr>
        <a:xfrm>
          <a:off x="15430500" y="93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70576</xdr:rowOff>
    </xdr:from>
    <xdr:ext cx="534377" cy="259045"/>
    <xdr:sp macro="" textlink="">
      <xdr:nvSpPr>
        <xdr:cNvPr id="590" name="テキスト ボックス 589"/>
        <xdr:cNvSpPr txBox="1"/>
      </xdr:nvSpPr>
      <xdr:spPr>
        <a:xfrm>
          <a:off x="15214111" y="915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123609</xdr:rowOff>
    </xdr:from>
    <xdr:to>
      <xdr:col>76</xdr:col>
      <xdr:colOff>165100</xdr:colOff>
      <xdr:row>55</xdr:row>
      <xdr:rowOff>53759</xdr:rowOff>
    </xdr:to>
    <xdr:sp macro="" textlink="">
      <xdr:nvSpPr>
        <xdr:cNvPr id="591" name="楕円 590"/>
        <xdr:cNvSpPr/>
      </xdr:nvSpPr>
      <xdr:spPr>
        <a:xfrm>
          <a:off x="14541500" y="93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70286</xdr:rowOff>
    </xdr:from>
    <xdr:ext cx="534377" cy="259045"/>
    <xdr:sp macro="" textlink="">
      <xdr:nvSpPr>
        <xdr:cNvPr id="592" name="テキスト ボックス 591"/>
        <xdr:cNvSpPr txBox="1"/>
      </xdr:nvSpPr>
      <xdr:spPr>
        <a:xfrm>
          <a:off x="14325111" y="91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59487</xdr:rowOff>
    </xdr:from>
    <xdr:to>
      <xdr:col>72</xdr:col>
      <xdr:colOff>38100</xdr:colOff>
      <xdr:row>55</xdr:row>
      <xdr:rowOff>161087</xdr:rowOff>
    </xdr:to>
    <xdr:sp macro="" textlink="">
      <xdr:nvSpPr>
        <xdr:cNvPr id="593" name="楕円 592"/>
        <xdr:cNvSpPr/>
      </xdr:nvSpPr>
      <xdr:spPr>
        <a:xfrm>
          <a:off x="13652500" y="94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6164</xdr:rowOff>
    </xdr:from>
    <xdr:ext cx="534377" cy="259045"/>
    <xdr:sp macro="" textlink="">
      <xdr:nvSpPr>
        <xdr:cNvPr id="594" name="テキスト ボックス 593"/>
        <xdr:cNvSpPr txBox="1"/>
      </xdr:nvSpPr>
      <xdr:spPr>
        <a:xfrm>
          <a:off x="13436111" y="92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47516</xdr:rowOff>
    </xdr:from>
    <xdr:to>
      <xdr:col>67</xdr:col>
      <xdr:colOff>101600</xdr:colOff>
      <xdr:row>55</xdr:row>
      <xdr:rowOff>149116</xdr:rowOff>
    </xdr:to>
    <xdr:sp macro="" textlink="">
      <xdr:nvSpPr>
        <xdr:cNvPr id="595" name="楕円 594"/>
        <xdr:cNvSpPr/>
      </xdr:nvSpPr>
      <xdr:spPr>
        <a:xfrm>
          <a:off x="12763500" y="94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165643</xdr:rowOff>
    </xdr:from>
    <xdr:ext cx="534377" cy="259045"/>
    <xdr:sp macro="" textlink="">
      <xdr:nvSpPr>
        <xdr:cNvPr id="596" name="テキスト ボックス 595"/>
        <xdr:cNvSpPr txBox="1"/>
      </xdr:nvSpPr>
      <xdr:spPr>
        <a:xfrm>
          <a:off x="12547111" y="92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0" name="直線コネクタ 619"/>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1"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3"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4" name="直線コネクタ 623"/>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14979</xdr:rowOff>
    </xdr:from>
    <xdr:to>
      <xdr:col>85</xdr:col>
      <xdr:colOff>127000</xdr:colOff>
      <xdr:row>79</xdr:row>
      <xdr:rowOff>33668</xdr:rowOff>
    </xdr:to>
    <xdr:cxnSp macro="">
      <xdr:nvCxnSpPr>
        <xdr:cNvPr id="625" name="直線コネクタ 624"/>
        <xdr:cNvCxnSpPr/>
      </xdr:nvCxnSpPr>
      <xdr:spPr>
        <a:xfrm flipV="1">
          <a:off x="15481300" y="13559529"/>
          <a:ext cx="8382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137228</xdr:rowOff>
    </xdr:from>
    <xdr:ext cx="469744" cy="259045"/>
    <xdr:sp macro="" textlink="">
      <xdr:nvSpPr>
        <xdr:cNvPr id="626" name="災害復旧費平均値テキスト"/>
        <xdr:cNvSpPr txBox="1"/>
      </xdr:nvSpPr>
      <xdr:spPr>
        <a:xfrm>
          <a:off x="16370300" y="1333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27" name="フローチャート: 判断 626"/>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33668</xdr:rowOff>
    </xdr:from>
    <xdr:to>
      <xdr:col>81</xdr:col>
      <xdr:colOff>50800</xdr:colOff>
      <xdr:row>79</xdr:row>
      <xdr:rowOff>44450</xdr:rowOff>
    </xdr:to>
    <xdr:cxnSp macro="">
      <xdr:nvCxnSpPr>
        <xdr:cNvPr id="628" name="直線コネクタ 627"/>
        <xdr:cNvCxnSpPr/>
      </xdr:nvCxnSpPr>
      <xdr:spPr>
        <a:xfrm flipV="1">
          <a:off x="14592300" y="1357821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29" name="フローチャート: 判断 628"/>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0" name="テキスト ボックス 629"/>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1" name="直線コネクタ 63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2" name="フローチャート: 判断 631"/>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3" name="テキスト ボックス 632"/>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40469</xdr:rowOff>
    </xdr:from>
    <xdr:to>
      <xdr:col>71</xdr:col>
      <xdr:colOff>177800</xdr:colOff>
      <xdr:row>79</xdr:row>
      <xdr:rowOff>44450</xdr:rowOff>
    </xdr:to>
    <xdr:cxnSp macro="">
      <xdr:nvCxnSpPr>
        <xdr:cNvPr id="634" name="直線コネクタ 633"/>
        <xdr:cNvCxnSpPr/>
      </xdr:nvCxnSpPr>
      <xdr:spPr>
        <a:xfrm>
          <a:off x="12814300" y="1358501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5" name="フローチャート: 判断 634"/>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6" name="テキスト ボックス 635"/>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37" name="フローチャート: 判断 636"/>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38" name="テキスト ボックス 637"/>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135629</xdr:rowOff>
    </xdr:from>
    <xdr:to>
      <xdr:col>85</xdr:col>
      <xdr:colOff>177800</xdr:colOff>
      <xdr:row>79</xdr:row>
      <xdr:rowOff>65779</xdr:rowOff>
    </xdr:to>
    <xdr:sp macro="" textlink="">
      <xdr:nvSpPr>
        <xdr:cNvPr id="644" name="楕円 643"/>
        <xdr:cNvSpPr/>
      </xdr:nvSpPr>
      <xdr:spPr>
        <a:xfrm>
          <a:off x="16268700" y="135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92777</xdr:rowOff>
    </xdr:from>
    <xdr:ext cx="469744" cy="259045"/>
    <xdr:sp macro="" textlink="">
      <xdr:nvSpPr>
        <xdr:cNvPr id="645" name="災害復旧費該当値テキスト"/>
        <xdr:cNvSpPr txBox="1"/>
      </xdr:nvSpPr>
      <xdr:spPr>
        <a:xfrm>
          <a:off x="16370300" y="134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154318</xdr:rowOff>
    </xdr:from>
    <xdr:to>
      <xdr:col>81</xdr:col>
      <xdr:colOff>101600</xdr:colOff>
      <xdr:row>79</xdr:row>
      <xdr:rowOff>84468</xdr:rowOff>
    </xdr:to>
    <xdr:sp macro="" textlink="">
      <xdr:nvSpPr>
        <xdr:cNvPr id="646" name="楕円 645"/>
        <xdr:cNvSpPr/>
      </xdr:nvSpPr>
      <xdr:spPr>
        <a:xfrm>
          <a:off x="15430500" y="135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75595</xdr:rowOff>
    </xdr:from>
    <xdr:ext cx="378565" cy="259045"/>
    <xdr:sp macro="" textlink="">
      <xdr:nvSpPr>
        <xdr:cNvPr id="647" name="テキスト ボックス 646"/>
        <xdr:cNvSpPr txBox="1"/>
      </xdr:nvSpPr>
      <xdr:spPr>
        <a:xfrm>
          <a:off x="15292017" y="1362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8" name="楕円 64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9" name="テキスト ボックス 64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0" name="楕円 64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1" name="テキスト ボックス 65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161119</xdr:rowOff>
    </xdr:from>
    <xdr:to>
      <xdr:col>67</xdr:col>
      <xdr:colOff>101600</xdr:colOff>
      <xdr:row>79</xdr:row>
      <xdr:rowOff>91269</xdr:rowOff>
    </xdr:to>
    <xdr:sp macro="" textlink="">
      <xdr:nvSpPr>
        <xdr:cNvPr id="652" name="楕円 651"/>
        <xdr:cNvSpPr/>
      </xdr:nvSpPr>
      <xdr:spPr>
        <a:xfrm>
          <a:off x="12763500" y="135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82396</xdr:rowOff>
    </xdr:from>
    <xdr:ext cx="378565" cy="259045"/>
    <xdr:sp macro="" textlink="">
      <xdr:nvSpPr>
        <xdr:cNvPr id="653" name="テキスト ボックス 652"/>
        <xdr:cNvSpPr txBox="1"/>
      </xdr:nvSpPr>
      <xdr:spPr>
        <a:xfrm>
          <a:off x="12625017" y="1362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0" name="直線コネクタ 679"/>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1"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2" name="直線コネクタ 681"/>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3"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4" name="直線コネクタ 683"/>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126420</xdr:rowOff>
    </xdr:from>
    <xdr:to>
      <xdr:col>85</xdr:col>
      <xdr:colOff>127000</xdr:colOff>
      <xdr:row>96</xdr:row>
      <xdr:rowOff>26326</xdr:rowOff>
    </xdr:to>
    <xdr:cxnSp macro="">
      <xdr:nvCxnSpPr>
        <xdr:cNvPr id="685" name="直線コネクタ 684"/>
        <xdr:cNvCxnSpPr/>
      </xdr:nvCxnSpPr>
      <xdr:spPr>
        <a:xfrm flipV="1">
          <a:off x="15481300" y="16414170"/>
          <a:ext cx="8382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34844</xdr:rowOff>
    </xdr:from>
    <xdr:ext cx="534377" cy="259045"/>
    <xdr:sp macro="" textlink="">
      <xdr:nvSpPr>
        <xdr:cNvPr id="686" name="公債費平均値テキスト"/>
        <xdr:cNvSpPr txBox="1"/>
      </xdr:nvSpPr>
      <xdr:spPr>
        <a:xfrm>
          <a:off x="16370300" y="1666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87" name="フローチャート: 判断 686"/>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26326</xdr:rowOff>
    </xdr:from>
    <xdr:to>
      <xdr:col>81</xdr:col>
      <xdr:colOff>50800</xdr:colOff>
      <xdr:row>96</xdr:row>
      <xdr:rowOff>75518</xdr:rowOff>
    </xdr:to>
    <xdr:cxnSp macro="">
      <xdr:nvCxnSpPr>
        <xdr:cNvPr id="688" name="直線コネクタ 687"/>
        <xdr:cNvCxnSpPr/>
      </xdr:nvCxnSpPr>
      <xdr:spPr>
        <a:xfrm flipV="1">
          <a:off x="14592300" y="16485526"/>
          <a:ext cx="889000" cy="4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89" name="フローチャート: 判断 688"/>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155491</xdr:rowOff>
    </xdr:from>
    <xdr:ext cx="534377" cy="259045"/>
    <xdr:sp macro="" textlink="">
      <xdr:nvSpPr>
        <xdr:cNvPr id="690" name="テキスト ボックス 689"/>
        <xdr:cNvSpPr txBox="1"/>
      </xdr:nvSpPr>
      <xdr:spPr>
        <a:xfrm>
          <a:off x="15214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75518</xdr:rowOff>
    </xdr:from>
    <xdr:to>
      <xdr:col>76</xdr:col>
      <xdr:colOff>114300</xdr:colOff>
      <xdr:row>96</xdr:row>
      <xdr:rowOff>90202</xdr:rowOff>
    </xdr:to>
    <xdr:cxnSp macro="">
      <xdr:nvCxnSpPr>
        <xdr:cNvPr id="691" name="直線コネクタ 690"/>
        <xdr:cNvCxnSpPr/>
      </xdr:nvCxnSpPr>
      <xdr:spPr>
        <a:xfrm flipV="1">
          <a:off x="13703300" y="16534718"/>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2" name="フローチャート: 判断 691"/>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44935</xdr:rowOff>
    </xdr:from>
    <xdr:ext cx="534377" cy="259045"/>
    <xdr:sp macro="" textlink="">
      <xdr:nvSpPr>
        <xdr:cNvPr id="693" name="テキスト ボックス 692"/>
        <xdr:cNvSpPr txBox="1"/>
      </xdr:nvSpPr>
      <xdr:spPr>
        <a:xfrm>
          <a:off x="14325111" y="168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25433</xdr:rowOff>
    </xdr:from>
    <xdr:to>
      <xdr:col>71</xdr:col>
      <xdr:colOff>177800</xdr:colOff>
      <xdr:row>96</xdr:row>
      <xdr:rowOff>90202</xdr:rowOff>
    </xdr:to>
    <xdr:cxnSp macro="">
      <xdr:nvCxnSpPr>
        <xdr:cNvPr id="694" name="直線コネクタ 693"/>
        <xdr:cNvCxnSpPr/>
      </xdr:nvCxnSpPr>
      <xdr:spPr>
        <a:xfrm>
          <a:off x="12814300" y="16484633"/>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5" name="フローチャート: 判断 694"/>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696" name="テキスト ボックス 695"/>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697" name="フローチャート: 判断 696"/>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66260</xdr:rowOff>
    </xdr:from>
    <xdr:ext cx="534377" cy="259045"/>
    <xdr:sp macro="" textlink="">
      <xdr:nvSpPr>
        <xdr:cNvPr id="698" name="テキスト ボックス 697"/>
        <xdr:cNvSpPr txBox="1"/>
      </xdr:nvSpPr>
      <xdr:spPr>
        <a:xfrm>
          <a:off x="12547111" y="166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75620</xdr:rowOff>
    </xdr:from>
    <xdr:to>
      <xdr:col>85</xdr:col>
      <xdr:colOff>177800</xdr:colOff>
      <xdr:row>96</xdr:row>
      <xdr:rowOff>5770</xdr:rowOff>
    </xdr:to>
    <xdr:sp macro="" textlink="">
      <xdr:nvSpPr>
        <xdr:cNvPr id="704" name="楕円 703"/>
        <xdr:cNvSpPr/>
      </xdr:nvSpPr>
      <xdr:spPr>
        <a:xfrm>
          <a:off x="16268700" y="163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98497</xdr:rowOff>
    </xdr:from>
    <xdr:ext cx="534377" cy="259045"/>
    <xdr:sp macro="" textlink="">
      <xdr:nvSpPr>
        <xdr:cNvPr id="705" name="公債費該当値テキスト"/>
        <xdr:cNvSpPr txBox="1"/>
      </xdr:nvSpPr>
      <xdr:spPr>
        <a:xfrm>
          <a:off x="16370300" y="1621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146976</xdr:rowOff>
    </xdr:from>
    <xdr:to>
      <xdr:col>81</xdr:col>
      <xdr:colOff>101600</xdr:colOff>
      <xdr:row>96</xdr:row>
      <xdr:rowOff>77126</xdr:rowOff>
    </xdr:to>
    <xdr:sp macro="" textlink="">
      <xdr:nvSpPr>
        <xdr:cNvPr id="706" name="楕円 705"/>
        <xdr:cNvSpPr/>
      </xdr:nvSpPr>
      <xdr:spPr>
        <a:xfrm>
          <a:off x="15430500" y="164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93653</xdr:rowOff>
    </xdr:from>
    <xdr:ext cx="534377" cy="259045"/>
    <xdr:sp macro="" textlink="">
      <xdr:nvSpPr>
        <xdr:cNvPr id="707" name="テキスト ボックス 706"/>
        <xdr:cNvSpPr txBox="1"/>
      </xdr:nvSpPr>
      <xdr:spPr>
        <a:xfrm>
          <a:off x="15214111" y="162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24718</xdr:rowOff>
    </xdr:from>
    <xdr:to>
      <xdr:col>76</xdr:col>
      <xdr:colOff>165100</xdr:colOff>
      <xdr:row>96</xdr:row>
      <xdr:rowOff>126318</xdr:rowOff>
    </xdr:to>
    <xdr:sp macro="" textlink="">
      <xdr:nvSpPr>
        <xdr:cNvPr id="708" name="楕円 707"/>
        <xdr:cNvSpPr/>
      </xdr:nvSpPr>
      <xdr:spPr>
        <a:xfrm>
          <a:off x="14541500" y="164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142845</xdr:rowOff>
    </xdr:from>
    <xdr:ext cx="534377" cy="259045"/>
    <xdr:sp macro="" textlink="">
      <xdr:nvSpPr>
        <xdr:cNvPr id="709" name="テキスト ボックス 708"/>
        <xdr:cNvSpPr txBox="1"/>
      </xdr:nvSpPr>
      <xdr:spPr>
        <a:xfrm>
          <a:off x="14325111" y="1625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39402</xdr:rowOff>
    </xdr:from>
    <xdr:to>
      <xdr:col>72</xdr:col>
      <xdr:colOff>38100</xdr:colOff>
      <xdr:row>96</xdr:row>
      <xdr:rowOff>141002</xdr:rowOff>
    </xdr:to>
    <xdr:sp macro="" textlink="">
      <xdr:nvSpPr>
        <xdr:cNvPr id="710" name="楕円 709"/>
        <xdr:cNvSpPr/>
      </xdr:nvSpPr>
      <xdr:spPr>
        <a:xfrm>
          <a:off x="13652500" y="164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157529</xdr:rowOff>
    </xdr:from>
    <xdr:ext cx="534377" cy="259045"/>
    <xdr:sp macro="" textlink="">
      <xdr:nvSpPr>
        <xdr:cNvPr id="711" name="テキスト ボックス 710"/>
        <xdr:cNvSpPr txBox="1"/>
      </xdr:nvSpPr>
      <xdr:spPr>
        <a:xfrm>
          <a:off x="13436111" y="162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146083</xdr:rowOff>
    </xdr:from>
    <xdr:to>
      <xdr:col>67</xdr:col>
      <xdr:colOff>101600</xdr:colOff>
      <xdr:row>96</xdr:row>
      <xdr:rowOff>76233</xdr:rowOff>
    </xdr:to>
    <xdr:sp macro="" textlink="">
      <xdr:nvSpPr>
        <xdr:cNvPr id="712" name="楕円 711"/>
        <xdr:cNvSpPr/>
      </xdr:nvSpPr>
      <xdr:spPr>
        <a:xfrm>
          <a:off x="12763500" y="164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92760</xdr:rowOff>
    </xdr:from>
    <xdr:ext cx="534377" cy="259045"/>
    <xdr:sp macro="" textlink="">
      <xdr:nvSpPr>
        <xdr:cNvPr id="713" name="テキスト ボックス 712"/>
        <xdr:cNvSpPr txBox="1"/>
      </xdr:nvSpPr>
      <xdr:spPr>
        <a:xfrm>
          <a:off x="12547111" y="162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37" name="直線コネクタ 736"/>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8"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0"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1" name="直線コネクタ 740"/>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3"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4" name="フローチャート: 判断 743"/>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6" name="フローチャート: 判断 745"/>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47" name="テキスト ボックス 746"/>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9" name="フローチャート: 判断 748"/>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0" name="テキスト ボックス 749"/>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2" name="フローチャート: 判断 751"/>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3" name="テキスト ボックス 752"/>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4" name="フローチャート: 判断 753"/>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5" name="テキスト ボックス 754"/>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2"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4" name="テキスト ボックス 78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6" name="テキスト ボックス 78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8" name="テキスト ボックス 78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2" name="直線コネクタ 79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7" name="直線コネクタ 79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9" name="フローチャート: 判断 79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0" name="直線コネクタ 79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1" name="フローチャート: 判断 80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2" name="テキスト ボックス 80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3" name="直線コネクタ 80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4" name="フローチャート: 判断 803"/>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5" name="テキスト ボックス 80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6" name="直線コネクタ 80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7" name="フローチャート: 判断 806"/>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8" name="テキスト ボックス 807"/>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09" name="フローチャート: 判断 808"/>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0" name="テキスト ボックス 809"/>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8" name="楕円 81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9" name="テキスト ボックス 818"/>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0" name="楕円 81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1" name="テキスト ボックス 820"/>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2" name="楕円 82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3" name="テキスト ボックス 822"/>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5" name="テキスト ボックス 824"/>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教育費が人口一人当たり</a:t>
          </a:r>
          <a:r>
            <a:rPr kumimoji="1" lang="en-US" altLang="ja-JP" sz="1300" baseline="0">
              <a:solidFill>
                <a:schemeClr val="dk1"/>
              </a:solidFill>
              <a:effectLst/>
              <a:latin typeface="+mn-lt"/>
              <a:ea typeface="+mn-ea"/>
              <a:cs typeface="+mn-cs"/>
            </a:rPr>
            <a:t>163,663</a:t>
          </a:r>
          <a:r>
            <a:rPr kumimoji="1" lang="ja-JP" altLang="ja-JP" sz="1300" baseline="0">
              <a:solidFill>
                <a:schemeClr val="dk1"/>
              </a:solidFill>
              <a:effectLst/>
              <a:latin typeface="+mn-lt"/>
              <a:ea typeface="+mn-ea"/>
              <a:cs typeface="+mn-cs"/>
            </a:rPr>
            <a:t>円、衛生費が人口一人当たり</a:t>
          </a:r>
          <a:r>
            <a:rPr kumimoji="1" lang="en-US" altLang="ja-JP" sz="1300" baseline="0">
              <a:solidFill>
                <a:schemeClr val="dk1"/>
              </a:solidFill>
              <a:effectLst/>
              <a:latin typeface="+mn-lt"/>
              <a:ea typeface="+mn-ea"/>
              <a:cs typeface="+mn-cs"/>
            </a:rPr>
            <a:t>171,854</a:t>
          </a:r>
          <a:r>
            <a:rPr kumimoji="1" lang="ja-JP" altLang="ja-JP" sz="1300" baseline="0">
              <a:solidFill>
                <a:schemeClr val="dk1"/>
              </a:solidFill>
              <a:effectLst/>
              <a:latin typeface="+mn-lt"/>
              <a:ea typeface="+mn-ea"/>
              <a:cs typeface="+mn-cs"/>
            </a:rPr>
            <a:t>円と類似団体の中で最も高くなっている。前者については、平成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年度より新たに市立高校として開校した三笠高等学校に係る経費が増大したほか、</a:t>
          </a:r>
          <a:r>
            <a:rPr kumimoji="1" lang="ja-JP" altLang="en-US"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29</a:t>
          </a:r>
          <a:r>
            <a:rPr kumimoji="1" lang="ja-JP" altLang="en-US" sz="1300" baseline="0">
              <a:solidFill>
                <a:schemeClr val="dk1"/>
              </a:solidFill>
              <a:effectLst/>
              <a:latin typeface="+mn-lt"/>
              <a:ea typeface="+mn-ea"/>
              <a:cs typeface="+mn-cs"/>
            </a:rPr>
            <a:t>年度より高校生レストラン建設費用等が大幅に増大していること</a:t>
          </a:r>
          <a:r>
            <a:rPr kumimoji="1" lang="ja-JP" altLang="ja-JP" sz="1300" baseline="0">
              <a:solidFill>
                <a:schemeClr val="dk1"/>
              </a:solidFill>
              <a:effectLst/>
              <a:latin typeface="+mn-lt"/>
              <a:ea typeface="+mn-ea"/>
              <a:cs typeface="+mn-cs"/>
            </a:rPr>
            <a:t>が要因である。後者については、市立三笠総合病院の経営対策としての繰出金等が増大していることが主な要因である。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北海道三笠市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aseline="0">
              <a:solidFill>
                <a:schemeClr val="dk1"/>
              </a:solidFill>
              <a:effectLst/>
              <a:latin typeface="+mn-lt"/>
              <a:ea typeface="+mn-ea"/>
              <a:cs typeface="+mn-cs"/>
            </a:rPr>
            <a:t>決算剰余金の積み立て等、一定額基金への積み立てを行ったことから前年と比べ増加することとなった。</a:t>
          </a:r>
          <a:endParaRPr lang="ja-JP" altLang="ja-JP" sz="1300" baseline="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北海道三笠市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前年度に比べ標準財政比が減少したものの同水準を維持しており、今後も一層の経費削減に努め適正な財政運営を推進する。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10795378</v>
      </c>
      <c r="BO4" s="372"/>
      <c r="BP4" s="372"/>
      <c r="BQ4" s="372"/>
      <c r="BR4" s="372"/>
      <c r="BS4" s="372"/>
      <c r="BT4" s="372"/>
      <c r="BU4" s="373"/>
      <c r="BV4" s="371">
        <v>10033113</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3.3</v>
      </c>
      <c r="CU4" s="378"/>
      <c r="CV4" s="378"/>
      <c r="CW4" s="378"/>
      <c r="CX4" s="378"/>
      <c r="CY4" s="378"/>
      <c r="CZ4" s="378"/>
      <c r="DA4" s="379"/>
      <c r="DB4" s="377">
        <v>3.2</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10626981</v>
      </c>
      <c r="BO5" s="409"/>
      <c r="BP5" s="409"/>
      <c r="BQ5" s="409"/>
      <c r="BR5" s="409"/>
      <c r="BS5" s="409"/>
      <c r="BT5" s="409"/>
      <c r="BU5" s="410"/>
      <c r="BV5" s="408">
        <v>9878866</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93.7</v>
      </c>
      <c r="CU5" s="406"/>
      <c r="CV5" s="406"/>
      <c r="CW5" s="406"/>
      <c r="CX5" s="406"/>
      <c r="CY5" s="406"/>
      <c r="CZ5" s="406"/>
      <c r="DA5" s="407"/>
      <c r="DB5" s="405">
        <v>92.5</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168397</v>
      </c>
      <c r="BO6" s="409"/>
      <c r="BP6" s="409"/>
      <c r="BQ6" s="409"/>
      <c r="BR6" s="409"/>
      <c r="BS6" s="409"/>
      <c r="BT6" s="409"/>
      <c r="BU6" s="410"/>
      <c r="BV6" s="408">
        <v>154247</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97.5</v>
      </c>
      <c r="CU6" s="446"/>
      <c r="CV6" s="446"/>
      <c r="CW6" s="446"/>
      <c r="CX6" s="446"/>
      <c r="CY6" s="446"/>
      <c r="CZ6" s="446"/>
      <c r="DA6" s="447"/>
      <c r="DB6" s="445">
        <v>96.3</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13656</v>
      </c>
      <c r="BO7" s="409"/>
      <c r="BP7" s="409"/>
      <c r="BQ7" s="409"/>
      <c r="BR7" s="409"/>
      <c r="BS7" s="409"/>
      <c r="BT7" s="409"/>
      <c r="BU7" s="410"/>
      <c r="BV7" s="408">
        <v>3436</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4755444</v>
      </c>
      <c r="CU7" s="409"/>
      <c r="CV7" s="409"/>
      <c r="CW7" s="409"/>
      <c r="CX7" s="409"/>
      <c r="CY7" s="409"/>
      <c r="CZ7" s="409"/>
      <c r="DA7" s="410"/>
      <c r="DB7" s="408">
        <v>4772205</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87</v>
      </c>
      <c r="AV8" s="441"/>
      <c r="AW8" s="441"/>
      <c r="AX8" s="441"/>
      <c r="AY8" s="442" t="s">
        <v>102</v>
      </c>
      <c r="AZ8" s="443"/>
      <c r="BA8" s="443"/>
      <c r="BB8" s="443"/>
      <c r="BC8" s="443"/>
      <c r="BD8" s="443"/>
      <c r="BE8" s="443"/>
      <c r="BF8" s="443"/>
      <c r="BG8" s="443"/>
      <c r="BH8" s="443"/>
      <c r="BI8" s="443"/>
      <c r="BJ8" s="443"/>
      <c r="BK8" s="443"/>
      <c r="BL8" s="443"/>
      <c r="BM8" s="444"/>
      <c r="BN8" s="408">
        <v>154741</v>
      </c>
      <c r="BO8" s="409"/>
      <c r="BP8" s="409"/>
      <c r="BQ8" s="409"/>
      <c r="BR8" s="409"/>
      <c r="BS8" s="409"/>
      <c r="BT8" s="409"/>
      <c r="BU8" s="410"/>
      <c r="BV8" s="408">
        <v>150811</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0.19</v>
      </c>
      <c r="CU8" s="449"/>
      <c r="CV8" s="449"/>
      <c r="CW8" s="449"/>
      <c r="CX8" s="449"/>
      <c r="CY8" s="449"/>
      <c r="CZ8" s="449"/>
      <c r="DA8" s="450"/>
      <c r="DB8" s="448">
        <v>0.19</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9076</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87</v>
      </c>
      <c r="AV9" s="441"/>
      <c r="AW9" s="441"/>
      <c r="AX9" s="441"/>
      <c r="AY9" s="442" t="s">
        <v>108</v>
      </c>
      <c r="AZ9" s="443"/>
      <c r="BA9" s="443"/>
      <c r="BB9" s="443"/>
      <c r="BC9" s="443"/>
      <c r="BD9" s="443"/>
      <c r="BE9" s="443"/>
      <c r="BF9" s="443"/>
      <c r="BG9" s="443"/>
      <c r="BH9" s="443"/>
      <c r="BI9" s="443"/>
      <c r="BJ9" s="443"/>
      <c r="BK9" s="443"/>
      <c r="BL9" s="443"/>
      <c r="BM9" s="444"/>
      <c r="BN9" s="408">
        <v>3930</v>
      </c>
      <c r="BO9" s="409"/>
      <c r="BP9" s="409"/>
      <c r="BQ9" s="409"/>
      <c r="BR9" s="409"/>
      <c r="BS9" s="409"/>
      <c r="BT9" s="409"/>
      <c r="BU9" s="410"/>
      <c r="BV9" s="408">
        <v>32565</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8.5</v>
      </c>
      <c r="CU9" s="406"/>
      <c r="CV9" s="406"/>
      <c r="CW9" s="406"/>
      <c r="CX9" s="406"/>
      <c r="CY9" s="406"/>
      <c r="CZ9" s="406"/>
      <c r="DA9" s="407"/>
      <c r="DB9" s="405">
        <v>8.5</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10221</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938816</v>
      </c>
      <c r="BO10" s="409"/>
      <c r="BP10" s="409"/>
      <c r="BQ10" s="409"/>
      <c r="BR10" s="409"/>
      <c r="BS10" s="409"/>
      <c r="BT10" s="409"/>
      <c r="BU10" s="410"/>
      <c r="BV10" s="408">
        <v>521533</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87</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8784</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906204</v>
      </c>
      <c r="BO12" s="409"/>
      <c r="BP12" s="409"/>
      <c r="BQ12" s="409"/>
      <c r="BR12" s="409"/>
      <c r="BS12" s="409"/>
      <c r="BT12" s="409"/>
      <c r="BU12" s="410"/>
      <c r="BV12" s="408">
        <v>457773</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120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8765</v>
      </c>
      <c r="S13" s="490"/>
      <c r="T13" s="490"/>
      <c r="U13" s="490"/>
      <c r="V13" s="491"/>
      <c r="W13" s="424" t="s">
        <v>132</v>
      </c>
      <c r="X13" s="425"/>
      <c r="Y13" s="425"/>
      <c r="Z13" s="425"/>
      <c r="AA13" s="425"/>
      <c r="AB13" s="415"/>
      <c r="AC13" s="459">
        <v>310</v>
      </c>
      <c r="AD13" s="460"/>
      <c r="AE13" s="460"/>
      <c r="AF13" s="460"/>
      <c r="AG13" s="499"/>
      <c r="AH13" s="459">
        <v>332</v>
      </c>
      <c r="AI13" s="460"/>
      <c r="AJ13" s="460"/>
      <c r="AK13" s="460"/>
      <c r="AL13" s="461"/>
      <c r="AM13" s="437" t="s">
        <v>133</v>
      </c>
      <c r="AN13" s="438"/>
      <c r="AO13" s="438"/>
      <c r="AP13" s="438"/>
      <c r="AQ13" s="438"/>
      <c r="AR13" s="438"/>
      <c r="AS13" s="438"/>
      <c r="AT13" s="439"/>
      <c r="AU13" s="440" t="s">
        <v>112</v>
      </c>
      <c r="AV13" s="441"/>
      <c r="AW13" s="441"/>
      <c r="AX13" s="441"/>
      <c r="AY13" s="442" t="s">
        <v>134</v>
      </c>
      <c r="AZ13" s="443"/>
      <c r="BA13" s="443"/>
      <c r="BB13" s="443"/>
      <c r="BC13" s="443"/>
      <c r="BD13" s="443"/>
      <c r="BE13" s="443"/>
      <c r="BF13" s="443"/>
      <c r="BG13" s="443"/>
      <c r="BH13" s="443"/>
      <c r="BI13" s="443"/>
      <c r="BJ13" s="443"/>
      <c r="BK13" s="443"/>
      <c r="BL13" s="443"/>
      <c r="BM13" s="444"/>
      <c r="BN13" s="408">
        <v>36542</v>
      </c>
      <c r="BO13" s="409"/>
      <c r="BP13" s="409"/>
      <c r="BQ13" s="409"/>
      <c r="BR13" s="409"/>
      <c r="BS13" s="409"/>
      <c r="BT13" s="409"/>
      <c r="BU13" s="410"/>
      <c r="BV13" s="408">
        <v>96325</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6.5</v>
      </c>
      <c r="CU13" s="406"/>
      <c r="CV13" s="406"/>
      <c r="CW13" s="406"/>
      <c r="CX13" s="406"/>
      <c r="CY13" s="406"/>
      <c r="CZ13" s="406"/>
      <c r="DA13" s="407"/>
      <c r="DB13" s="405">
        <v>6.3</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9001</v>
      </c>
      <c r="S14" s="490"/>
      <c r="T14" s="490"/>
      <c r="U14" s="490"/>
      <c r="V14" s="491"/>
      <c r="W14" s="398"/>
      <c r="X14" s="399"/>
      <c r="Y14" s="399"/>
      <c r="Z14" s="399"/>
      <c r="AA14" s="399"/>
      <c r="AB14" s="388"/>
      <c r="AC14" s="492">
        <v>9.1</v>
      </c>
      <c r="AD14" s="493"/>
      <c r="AE14" s="493"/>
      <c r="AF14" s="493"/>
      <c r="AG14" s="494"/>
      <c r="AH14" s="492">
        <v>9.1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64.5</v>
      </c>
      <c r="CU14" s="504"/>
      <c r="CV14" s="504"/>
      <c r="CW14" s="504"/>
      <c r="CX14" s="504"/>
      <c r="CY14" s="504"/>
      <c r="CZ14" s="504"/>
      <c r="DA14" s="505"/>
      <c r="DB14" s="503">
        <v>51.7</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138</v>
      </c>
      <c r="N15" s="497"/>
      <c r="O15" s="497"/>
      <c r="P15" s="497"/>
      <c r="Q15" s="498"/>
      <c r="R15" s="489">
        <v>8983</v>
      </c>
      <c r="S15" s="490"/>
      <c r="T15" s="490"/>
      <c r="U15" s="490"/>
      <c r="V15" s="491"/>
      <c r="W15" s="424" t="s">
        <v>139</v>
      </c>
      <c r="X15" s="425"/>
      <c r="Y15" s="425"/>
      <c r="Z15" s="425"/>
      <c r="AA15" s="425"/>
      <c r="AB15" s="415"/>
      <c r="AC15" s="459">
        <v>667</v>
      </c>
      <c r="AD15" s="460"/>
      <c r="AE15" s="460"/>
      <c r="AF15" s="460"/>
      <c r="AG15" s="499"/>
      <c r="AH15" s="459">
        <v>872</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848869</v>
      </c>
      <c r="BO15" s="372"/>
      <c r="BP15" s="372"/>
      <c r="BQ15" s="372"/>
      <c r="BR15" s="372"/>
      <c r="BS15" s="372"/>
      <c r="BT15" s="372"/>
      <c r="BU15" s="373"/>
      <c r="BV15" s="371">
        <v>846689</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19.7</v>
      </c>
      <c r="AD16" s="493"/>
      <c r="AE16" s="493"/>
      <c r="AF16" s="493"/>
      <c r="AG16" s="494"/>
      <c r="AH16" s="492">
        <v>24</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4337428</v>
      </c>
      <c r="BO16" s="409"/>
      <c r="BP16" s="409"/>
      <c r="BQ16" s="409"/>
      <c r="BR16" s="409"/>
      <c r="BS16" s="409"/>
      <c r="BT16" s="409"/>
      <c r="BU16" s="410"/>
      <c r="BV16" s="408">
        <v>4375901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143</v>
      </c>
      <c r="S17" s="510"/>
      <c r="T17" s="510"/>
      <c r="U17" s="510"/>
      <c r="V17" s="511"/>
      <c r="W17" s="424" t="s">
        <v>146</v>
      </c>
      <c r="X17" s="425"/>
      <c r="Y17" s="425"/>
      <c r="Z17" s="425"/>
      <c r="AA17" s="425"/>
      <c r="AB17" s="415"/>
      <c r="AC17" s="459">
        <v>2413</v>
      </c>
      <c r="AD17" s="460"/>
      <c r="AE17" s="460"/>
      <c r="AF17" s="460"/>
      <c r="AG17" s="499"/>
      <c r="AH17" s="459">
        <v>2434</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1064857</v>
      </c>
      <c r="BO17" s="409"/>
      <c r="BP17" s="409"/>
      <c r="BQ17" s="409"/>
      <c r="BR17" s="409"/>
      <c r="BS17" s="409"/>
      <c r="BT17" s="409"/>
      <c r="BU17" s="410"/>
      <c r="BV17" s="408">
        <v>1058035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148</v>
      </c>
      <c r="C18" s="451"/>
      <c r="D18" s="451"/>
      <c r="E18" s="520"/>
      <c r="F18" s="520"/>
      <c r="G18" s="520"/>
      <c r="H18" s="520"/>
      <c r="I18" s="520"/>
      <c r="J18" s="520"/>
      <c r="K18" s="520"/>
      <c r="L18" s="521">
        <v>302.52</v>
      </c>
      <c r="M18" s="521"/>
      <c r="N18" s="521"/>
      <c r="O18" s="521"/>
      <c r="P18" s="521"/>
      <c r="Q18" s="521"/>
      <c r="R18" s="522"/>
      <c r="S18" s="522"/>
      <c r="T18" s="522"/>
      <c r="U18" s="522"/>
      <c r="V18" s="523"/>
      <c r="W18" s="426"/>
      <c r="X18" s="427"/>
      <c r="Y18" s="427"/>
      <c r="Z18" s="427"/>
      <c r="AA18" s="427"/>
      <c r="AB18" s="418"/>
      <c r="AC18" s="524">
        <v>71.2</v>
      </c>
      <c r="AD18" s="525"/>
      <c r="AE18" s="525"/>
      <c r="AF18" s="525"/>
      <c r="AG18" s="526"/>
      <c r="AH18" s="524">
        <v>66.900000000000006</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4583804</v>
      </c>
      <c r="BO18" s="409"/>
      <c r="BP18" s="409"/>
      <c r="BQ18" s="409"/>
      <c r="BR18" s="409"/>
      <c r="BS18" s="409"/>
      <c r="BT18" s="409"/>
      <c r="BU18" s="410"/>
      <c r="BV18" s="408">
        <v>4521486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150</v>
      </c>
      <c r="C19" s="451"/>
      <c r="D19" s="451"/>
      <c r="E19" s="520"/>
      <c r="F19" s="520"/>
      <c r="G19" s="520"/>
      <c r="H19" s="520"/>
      <c r="I19" s="520"/>
      <c r="J19" s="520"/>
      <c r="K19" s="520"/>
      <c r="L19" s="528">
        <v>30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7402266</v>
      </c>
      <c r="BO19" s="409"/>
      <c r="BP19" s="409"/>
      <c r="BQ19" s="409"/>
      <c r="BR19" s="409"/>
      <c r="BS19" s="409"/>
      <c r="BT19" s="409"/>
      <c r="BU19" s="410"/>
      <c r="BV19" s="408">
        <v>7069773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152</v>
      </c>
      <c r="C20" s="451"/>
      <c r="D20" s="451"/>
      <c r="E20" s="520"/>
      <c r="F20" s="520"/>
      <c r="G20" s="520"/>
      <c r="H20" s="520"/>
      <c r="I20" s="520"/>
      <c r="J20" s="520"/>
      <c r="K20" s="520"/>
      <c r="L20" s="528">
        <v>4254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10279812</v>
      </c>
      <c r="BO23" s="409"/>
      <c r="BP23" s="409"/>
      <c r="BQ23" s="409"/>
      <c r="BR23" s="409"/>
      <c r="BS23" s="409"/>
      <c r="BT23" s="409"/>
      <c r="BU23" s="410"/>
      <c r="BV23" s="408">
        <v>9814809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161</v>
      </c>
      <c r="F24" s="438"/>
      <c r="G24" s="438"/>
      <c r="H24" s="438"/>
      <c r="I24" s="438"/>
      <c r="J24" s="438"/>
      <c r="K24" s="439"/>
      <c r="L24" s="459">
        <v>1</v>
      </c>
      <c r="M24" s="460"/>
      <c r="N24" s="460"/>
      <c r="O24" s="460"/>
      <c r="P24" s="499"/>
      <c r="Q24" s="459">
        <v>8300</v>
      </c>
      <c r="R24" s="460"/>
      <c r="S24" s="460"/>
      <c r="T24" s="460"/>
      <c r="U24" s="460"/>
      <c r="V24" s="499"/>
      <c r="W24" s="558"/>
      <c r="X24" s="546"/>
      <c r="Y24" s="547"/>
      <c r="Z24" s="458" t="s">
        <v>162</v>
      </c>
      <c r="AA24" s="438"/>
      <c r="AB24" s="438"/>
      <c r="AC24" s="438"/>
      <c r="AD24" s="438"/>
      <c r="AE24" s="438"/>
      <c r="AF24" s="438"/>
      <c r="AG24" s="439"/>
      <c r="AH24" s="459">
        <v>164</v>
      </c>
      <c r="AI24" s="460"/>
      <c r="AJ24" s="460"/>
      <c r="AK24" s="460"/>
      <c r="AL24" s="499"/>
      <c r="AM24" s="459">
        <v>465760</v>
      </c>
      <c r="AN24" s="460"/>
      <c r="AO24" s="460"/>
      <c r="AP24" s="460"/>
      <c r="AQ24" s="460"/>
      <c r="AR24" s="499"/>
      <c r="AS24" s="459">
        <v>2840</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8216304</v>
      </c>
      <c r="BO24" s="409"/>
      <c r="BP24" s="409"/>
      <c r="BQ24" s="409"/>
      <c r="BR24" s="409"/>
      <c r="BS24" s="409"/>
      <c r="BT24" s="409"/>
      <c r="BU24" s="410"/>
      <c r="BV24" s="408">
        <v>8216049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164</v>
      </c>
      <c r="F25" s="438"/>
      <c r="G25" s="438"/>
      <c r="H25" s="438"/>
      <c r="I25" s="438"/>
      <c r="J25" s="438"/>
      <c r="K25" s="439"/>
      <c r="L25" s="459">
        <v>1</v>
      </c>
      <c r="M25" s="460"/>
      <c r="N25" s="460"/>
      <c r="O25" s="460"/>
      <c r="P25" s="499"/>
      <c r="Q25" s="459">
        <v>6750</v>
      </c>
      <c r="R25" s="460"/>
      <c r="S25" s="460"/>
      <c r="T25" s="460"/>
      <c r="U25" s="460"/>
      <c r="V25" s="499"/>
      <c r="W25" s="558"/>
      <c r="X25" s="546"/>
      <c r="Y25" s="547"/>
      <c r="Z25" s="458" t="s">
        <v>165</v>
      </c>
      <c r="AA25" s="438"/>
      <c r="AB25" s="438"/>
      <c r="AC25" s="438"/>
      <c r="AD25" s="438"/>
      <c r="AE25" s="438"/>
      <c r="AF25" s="438"/>
      <c r="AG25" s="439"/>
      <c r="AH25" s="459">
        <v>32</v>
      </c>
      <c r="AI25" s="460"/>
      <c r="AJ25" s="460"/>
      <c r="AK25" s="460"/>
      <c r="AL25" s="499"/>
      <c r="AM25" s="459">
        <v>88448</v>
      </c>
      <c r="AN25" s="460"/>
      <c r="AO25" s="460"/>
      <c r="AP25" s="460"/>
      <c r="AQ25" s="460"/>
      <c r="AR25" s="499"/>
      <c r="AS25" s="459">
        <v>2764</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846786</v>
      </c>
      <c r="BO25" s="372"/>
      <c r="BP25" s="372"/>
      <c r="BQ25" s="372"/>
      <c r="BR25" s="372"/>
      <c r="BS25" s="372"/>
      <c r="BT25" s="372"/>
      <c r="BU25" s="373"/>
      <c r="BV25" s="371">
        <v>1160335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167</v>
      </c>
      <c r="F26" s="438"/>
      <c r="G26" s="438"/>
      <c r="H26" s="438"/>
      <c r="I26" s="438"/>
      <c r="J26" s="438"/>
      <c r="K26" s="439"/>
      <c r="L26" s="459">
        <v>1</v>
      </c>
      <c r="M26" s="460"/>
      <c r="N26" s="460"/>
      <c r="O26" s="460"/>
      <c r="P26" s="499"/>
      <c r="Q26" s="459">
        <v>5750</v>
      </c>
      <c r="R26" s="460"/>
      <c r="S26" s="460"/>
      <c r="T26" s="460"/>
      <c r="U26" s="460"/>
      <c r="V26" s="499"/>
      <c r="W26" s="558"/>
      <c r="X26" s="546"/>
      <c r="Y26" s="547"/>
      <c r="Z26" s="458" t="s">
        <v>168</v>
      </c>
      <c r="AA26" s="568"/>
      <c r="AB26" s="568"/>
      <c r="AC26" s="568"/>
      <c r="AD26" s="568"/>
      <c r="AE26" s="568"/>
      <c r="AF26" s="568"/>
      <c r="AG26" s="569"/>
      <c r="AH26" s="459" t="s">
        <v>169</v>
      </c>
      <c r="AI26" s="460"/>
      <c r="AJ26" s="460"/>
      <c r="AK26" s="460"/>
      <c r="AL26" s="499"/>
      <c r="AM26" s="459" t="s">
        <v>120</v>
      </c>
      <c r="AN26" s="460"/>
      <c r="AO26" s="460"/>
      <c r="AP26" s="460"/>
      <c r="AQ26" s="460"/>
      <c r="AR26" s="499"/>
      <c r="AS26" s="459" t="s">
        <v>130</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120</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171</v>
      </c>
      <c r="F27" s="438"/>
      <c r="G27" s="438"/>
      <c r="H27" s="438"/>
      <c r="I27" s="438"/>
      <c r="J27" s="438"/>
      <c r="K27" s="439"/>
      <c r="L27" s="459">
        <v>1</v>
      </c>
      <c r="M27" s="460"/>
      <c r="N27" s="460"/>
      <c r="O27" s="460"/>
      <c r="P27" s="499"/>
      <c r="Q27" s="459">
        <v>3400</v>
      </c>
      <c r="R27" s="460"/>
      <c r="S27" s="460"/>
      <c r="T27" s="460"/>
      <c r="U27" s="460"/>
      <c r="V27" s="499"/>
      <c r="W27" s="558"/>
      <c r="X27" s="546"/>
      <c r="Y27" s="547"/>
      <c r="Z27" s="458" t="s">
        <v>172</v>
      </c>
      <c r="AA27" s="438"/>
      <c r="AB27" s="438"/>
      <c r="AC27" s="438"/>
      <c r="AD27" s="438"/>
      <c r="AE27" s="438"/>
      <c r="AF27" s="438"/>
      <c r="AG27" s="439"/>
      <c r="AH27" s="459">
        <v>14</v>
      </c>
      <c r="AI27" s="460"/>
      <c r="AJ27" s="460"/>
      <c r="AK27" s="460"/>
      <c r="AL27" s="499"/>
      <c r="AM27" s="459">
        <v>44203</v>
      </c>
      <c r="AN27" s="460"/>
      <c r="AO27" s="460"/>
      <c r="AP27" s="460"/>
      <c r="AQ27" s="460"/>
      <c r="AR27" s="499"/>
      <c r="AS27" s="459">
        <v>3157</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62233</v>
      </c>
      <c r="BO27" s="582"/>
      <c r="BP27" s="582"/>
      <c r="BQ27" s="582"/>
      <c r="BR27" s="582"/>
      <c r="BS27" s="582"/>
      <c r="BT27" s="582"/>
      <c r="BU27" s="583"/>
      <c r="BV27" s="581">
        <v>62233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174</v>
      </c>
      <c r="F28" s="438"/>
      <c r="G28" s="438"/>
      <c r="H28" s="438"/>
      <c r="I28" s="438"/>
      <c r="J28" s="438"/>
      <c r="K28" s="439"/>
      <c r="L28" s="459">
        <v>1</v>
      </c>
      <c r="M28" s="460"/>
      <c r="N28" s="460"/>
      <c r="O28" s="460"/>
      <c r="P28" s="499"/>
      <c r="Q28" s="459">
        <v>2950</v>
      </c>
      <c r="R28" s="460"/>
      <c r="S28" s="460"/>
      <c r="T28" s="460"/>
      <c r="U28" s="460"/>
      <c r="V28" s="499"/>
      <c r="W28" s="558"/>
      <c r="X28" s="546"/>
      <c r="Y28" s="547"/>
      <c r="Z28" s="458" t="s">
        <v>175</v>
      </c>
      <c r="AA28" s="438"/>
      <c r="AB28" s="438"/>
      <c r="AC28" s="438"/>
      <c r="AD28" s="438"/>
      <c r="AE28" s="438"/>
      <c r="AF28" s="438"/>
      <c r="AG28" s="439"/>
      <c r="AH28" s="459" t="s">
        <v>130</v>
      </c>
      <c r="AI28" s="460"/>
      <c r="AJ28" s="460"/>
      <c r="AK28" s="460"/>
      <c r="AL28" s="499"/>
      <c r="AM28" s="459" t="s">
        <v>120</v>
      </c>
      <c r="AN28" s="460"/>
      <c r="AO28" s="460"/>
      <c r="AP28" s="460"/>
      <c r="AQ28" s="460"/>
      <c r="AR28" s="499"/>
      <c r="AS28" s="459" t="s">
        <v>121</v>
      </c>
      <c r="AT28" s="460"/>
      <c r="AU28" s="460"/>
      <c r="AV28" s="460"/>
      <c r="AW28" s="460"/>
      <c r="AX28" s="461"/>
      <c r="AY28" s="584" t="s">
        <v>176</v>
      </c>
      <c r="AZ28" s="585"/>
      <c r="BA28" s="585"/>
      <c r="BB28" s="586"/>
      <c r="BC28" s="368" t="s">
        <v>41</v>
      </c>
      <c r="BD28" s="369"/>
      <c r="BE28" s="369"/>
      <c r="BF28" s="369"/>
      <c r="BG28" s="369"/>
      <c r="BH28" s="369"/>
      <c r="BI28" s="369"/>
      <c r="BJ28" s="369"/>
      <c r="BK28" s="369"/>
      <c r="BL28" s="369"/>
      <c r="BM28" s="370"/>
      <c r="BN28" s="371">
        <v>973894</v>
      </c>
      <c r="BO28" s="372"/>
      <c r="BP28" s="372"/>
      <c r="BQ28" s="372"/>
      <c r="BR28" s="372"/>
      <c r="BS28" s="372"/>
      <c r="BT28" s="372"/>
      <c r="BU28" s="373"/>
      <c r="BV28" s="371">
        <v>941282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177</v>
      </c>
      <c r="F29" s="438"/>
      <c r="G29" s="438"/>
      <c r="H29" s="438"/>
      <c r="I29" s="438"/>
      <c r="J29" s="438"/>
      <c r="K29" s="439"/>
      <c r="L29" s="459">
        <v>8</v>
      </c>
      <c r="M29" s="460"/>
      <c r="N29" s="460"/>
      <c r="O29" s="460"/>
      <c r="P29" s="499"/>
      <c r="Q29" s="459">
        <v>2700</v>
      </c>
      <c r="R29" s="460"/>
      <c r="S29" s="460"/>
      <c r="T29" s="460"/>
      <c r="U29" s="460"/>
      <c r="V29" s="499"/>
      <c r="W29" s="559"/>
      <c r="X29" s="560"/>
      <c r="Y29" s="561"/>
      <c r="Z29" s="458" t="s">
        <v>178</v>
      </c>
      <c r="AA29" s="438"/>
      <c r="AB29" s="438"/>
      <c r="AC29" s="438"/>
      <c r="AD29" s="438"/>
      <c r="AE29" s="438"/>
      <c r="AF29" s="438"/>
      <c r="AG29" s="439"/>
      <c r="AH29" s="459">
        <v>178</v>
      </c>
      <c r="AI29" s="460"/>
      <c r="AJ29" s="460"/>
      <c r="AK29" s="460"/>
      <c r="AL29" s="499"/>
      <c r="AM29" s="459">
        <v>509963</v>
      </c>
      <c r="AN29" s="460"/>
      <c r="AO29" s="460"/>
      <c r="AP29" s="460"/>
      <c r="AQ29" s="460"/>
      <c r="AR29" s="499"/>
      <c r="AS29" s="459">
        <v>2865</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183009</v>
      </c>
      <c r="BO29" s="409"/>
      <c r="BP29" s="409"/>
      <c r="BQ29" s="409"/>
      <c r="BR29" s="409"/>
      <c r="BS29" s="409"/>
      <c r="BT29" s="409"/>
      <c r="BU29" s="410"/>
      <c r="BV29" s="408">
        <v>143007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97.2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598005</v>
      </c>
      <c r="BO30" s="582"/>
      <c r="BP30" s="582"/>
      <c r="BQ30" s="582"/>
      <c r="BR30" s="582"/>
      <c r="BS30" s="582"/>
      <c r="BT30" s="582"/>
      <c r="BU30" s="583"/>
      <c r="BV30" s="581">
        <v>520582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189</v>
      </c>
      <c r="V33" s="432"/>
      <c r="W33" s="397" t="s">
        <v>190</v>
      </c>
      <c r="X33" s="397"/>
      <c r="Y33" s="397"/>
      <c r="Z33" s="397"/>
      <c r="AA33" s="397"/>
      <c r="AB33" s="397"/>
      <c r="AC33" s="397"/>
      <c r="AD33" s="397"/>
      <c r="AE33" s="397"/>
      <c r="AF33" s="397"/>
      <c r="AG33" s="397"/>
      <c r="AH33" s="397"/>
      <c r="AI33" s="397"/>
      <c r="AJ33" s="397"/>
      <c r="AK33" s="397"/>
      <c r="AL33" s="195"/>
      <c r="AM33" s="432" t="s">
        <v>189</v>
      </c>
      <c r="AN33" s="432"/>
      <c r="AO33" s="397" t="s">
        <v>188</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194</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空知教育センター組合</v>
      </c>
      <c r="BZ34" s="595"/>
      <c r="CA34" s="595"/>
      <c r="CB34" s="595"/>
      <c r="CC34" s="595"/>
      <c r="CD34" s="595"/>
      <c r="CE34" s="595"/>
      <c r="CF34" s="595"/>
      <c r="CG34" s="595"/>
      <c r="CH34" s="595"/>
      <c r="CI34" s="595"/>
      <c r="CJ34" s="595"/>
      <c r="CK34" s="595"/>
      <c r="CL34" s="595"/>
      <c r="CM34" s="595"/>
      <c r="CN34" s="193"/>
      <c r="CO34" s="594">
        <f>IF(CQ34="","",MAX(C34:D43,U34:V43,AM34:AN43,BE34:BF43,BW34:BX43)+1)</f>
        <v>12</v>
      </c>
      <c r="CP34" s="594"/>
      <c r="CQ34" s="595" t="str">
        <f>IF('各会計、関係団体の財政状況及び健全化判断比率'!BS7="","",'各会計、関係団体の財政状況及び健全化判断比率'!BS7)</f>
        <v>三笠振興開発株式会社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育英特別会計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IF('各会計、関係団体の財政状況及び健全化判断比率'!B32="","",'各会計、関係団体の財政状況及び健全化判断比率'!B32)</f>
        <v>市立三笠総合病院事業会計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南空知ふるさと市町村圏組合</v>
      </c>
      <c r="BZ35" s="595"/>
      <c r="CA35" s="595"/>
      <c r="CB35" s="595"/>
      <c r="CC35" s="595"/>
      <c r="CD35" s="595"/>
      <c r="CE35" s="595"/>
      <c r="CF35" s="595"/>
      <c r="CG35" s="595"/>
      <c r="CH35" s="595"/>
      <c r="CI35" s="595"/>
      <c r="CJ35" s="595"/>
      <c r="CK35" s="595"/>
      <c r="CL35" s="595"/>
      <c r="CM35" s="595"/>
      <c r="CN35" s="193"/>
      <c r="CO35" s="594">
        <f t="shared" ref="CO35:CO43" si="3">IF(CQ35="","",CO34+1)</f>
        <v>13</v>
      </c>
      <c r="CP35" s="594"/>
      <c r="CQ35" s="595" t="str">
        <f>IF('各会計、関係団体の財政状況及び健全化判断比率'!BS8="","",'各会計、関係団体の財政状況及び健全化判断比率'!BS8)</f>
        <v>株式会社三笠振興公社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8</v>
      </c>
      <c r="AN36" s="594"/>
      <c r="AO36" s="595" t="str">
        <f>IF('各会計、関係団体の財政状況及び健全化判断比率'!B33="","",'各会計、関係団体の財政状況及び健全化判断比率'!B33)</f>
        <v>下水道事業会計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桂沢水道企業団</v>
      </c>
      <c r="BZ36" s="595"/>
      <c r="CA36" s="595"/>
      <c r="CB36" s="595"/>
      <c r="CC36" s="595"/>
      <c r="CD36" s="595"/>
      <c r="CE36" s="595"/>
      <c r="CF36" s="595"/>
      <c r="CG36" s="595"/>
      <c r="CH36" s="595"/>
      <c r="CI36" s="595"/>
      <c r="CJ36" s="595"/>
      <c r="CK36" s="595"/>
      <c r="CL36" s="595"/>
      <c r="CM36" s="595"/>
      <c r="CN36" s="193"/>
      <c r="CO36" s="594">
        <f t="shared" si="3"/>
        <v>14</v>
      </c>
      <c r="CP36" s="594"/>
      <c r="CQ36" s="595" t="str">
        <f>IF('各会計、関係団体の財政状況及び健全化判断比率'!BS9="","",'各会計、関係団体の財政状況及び健全化判断比率'!BS9)</f>
        <v>三笠市土地開発公社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mY9DvguVmy0Qmv1w1OgJoZfjn/Cn1ybVaL0nn3HkTrLooOf0U89jAtcLCzPX8RV2CTy1+ZATrqgZp5zvO2+jWw==" saltValue="yW1FZiYB9vCt07Y4u3qv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89" t="s">
        <v>555</v>
      </c>
      <c r="D34" s="1189"/>
      <c r="E34" s="1190"/>
      <c r="F34" s="32">
        <v>3.13</v>
      </c>
      <c r="G34" s="33">
        <v>2.9</v>
      </c>
      <c r="H34" s="33">
        <v>3.49</v>
      </c>
      <c r="I34" s="33">
        <v>3.19</v>
      </c>
      <c r="J34" s="34">
        <v>3.3</v>
      </c>
      <c r="K34" s="22"/>
      <c r="L34" s="22"/>
      <c r="M34" s="22"/>
      <c r="N34" s="22"/>
      <c r="O34" s="22"/>
      <c r="P34" s="22"/>
    </row>
    <row r="35" spans="1:16" ht="39" customHeight="1">
      <c r="A35" s="22"/>
      <c r="B35" s="35"/>
      <c r="C35" s="1183" t="s">
        <v>556</v>
      </c>
      <c r="D35" s="1184"/>
      <c r="E35" s="1185"/>
      <c r="F35" s="36">
        <v>2.73</v>
      </c>
      <c r="G35" s="37">
        <v>2.89</v>
      </c>
      <c r="H35" s="37">
        <v>2.4300000000000002</v>
      </c>
      <c r="I35" s="37">
        <v>3.15</v>
      </c>
      <c r="J35" s="38">
        <v>3.25</v>
      </c>
      <c r="K35" s="22"/>
      <c r="L35" s="22"/>
      <c r="M35" s="22"/>
      <c r="N35" s="22"/>
      <c r="O35" s="22"/>
      <c r="P35" s="22"/>
    </row>
    <row r="36" spans="1:16" ht="39" customHeight="1">
      <c r="A36" s="22"/>
      <c r="B36" s="35"/>
      <c r="C36" s="1183" t="s">
        <v>557</v>
      </c>
      <c r="D36" s="1184"/>
      <c r="E36" s="1185"/>
      <c r="F36" s="36">
        <v>2.19</v>
      </c>
      <c r="G36" s="37">
        <v>1.91</v>
      </c>
      <c r="H36" s="37">
        <v>2.12</v>
      </c>
      <c r="I36" s="37">
        <v>2.0299999999999998</v>
      </c>
      <c r="J36" s="38">
        <v>3.2</v>
      </c>
      <c r="K36" s="22"/>
      <c r="L36" s="22"/>
      <c r="M36" s="22"/>
      <c r="N36" s="22"/>
      <c r="O36" s="22"/>
      <c r="P36" s="22"/>
    </row>
    <row r="37" spans="1:16" ht="39" customHeight="1">
      <c r="A37" s="22"/>
      <c r="B37" s="35"/>
      <c r="C37" s="1183" t="s">
        <v>558</v>
      </c>
      <c r="D37" s="1184"/>
      <c r="E37" s="1185"/>
      <c r="F37" s="36">
        <v>5.12</v>
      </c>
      <c r="G37" s="37">
        <v>5.23</v>
      </c>
      <c r="H37" s="37">
        <v>3.98</v>
      </c>
      <c r="I37" s="37">
        <v>2.59</v>
      </c>
      <c r="J37" s="38">
        <v>1.94</v>
      </c>
      <c r="K37" s="22"/>
      <c r="L37" s="22"/>
      <c r="M37" s="22"/>
      <c r="N37" s="22"/>
      <c r="O37" s="22"/>
      <c r="P37" s="22"/>
    </row>
    <row r="38" spans="1:16" ht="39" customHeight="1">
      <c r="A38" s="22"/>
      <c r="B38" s="35"/>
      <c r="C38" s="1183" t="s">
        <v>559</v>
      </c>
      <c r="D38" s="1184"/>
      <c r="E38" s="1185"/>
      <c r="F38" s="36">
        <v>1.38</v>
      </c>
      <c r="G38" s="37">
        <v>0.98</v>
      </c>
      <c r="H38" s="37">
        <v>1.47</v>
      </c>
      <c r="I38" s="37">
        <v>0.99</v>
      </c>
      <c r="J38" s="38">
        <v>0.99</v>
      </c>
      <c r="K38" s="22"/>
      <c r="L38" s="22"/>
      <c r="M38" s="22"/>
      <c r="N38" s="22"/>
      <c r="O38" s="22"/>
      <c r="P38" s="22"/>
    </row>
    <row r="39" spans="1:16" ht="39" customHeight="1">
      <c r="A39" s="22"/>
      <c r="B39" s="35"/>
      <c r="C39" s="1183" t="s">
        <v>560</v>
      </c>
      <c r="D39" s="1184"/>
      <c r="E39" s="1185"/>
      <c r="F39" s="36">
        <v>0.04</v>
      </c>
      <c r="G39" s="37">
        <v>0.03</v>
      </c>
      <c r="H39" s="37">
        <v>0.03</v>
      </c>
      <c r="I39" s="37">
        <v>0.02</v>
      </c>
      <c r="J39" s="38">
        <v>0.03</v>
      </c>
      <c r="K39" s="22"/>
      <c r="L39" s="22"/>
      <c r="M39" s="22"/>
      <c r="N39" s="22"/>
      <c r="O39" s="22"/>
      <c r="P39" s="22"/>
    </row>
    <row r="40" spans="1:16" ht="39" customHeight="1">
      <c r="A40" s="22"/>
      <c r="B40" s="35"/>
      <c r="C40" s="1183" t="s">
        <v>561</v>
      </c>
      <c r="D40" s="1184"/>
      <c r="E40" s="1185"/>
      <c r="F40" s="36">
        <v>0.02</v>
      </c>
      <c r="G40" s="37">
        <v>0.03</v>
      </c>
      <c r="H40" s="37">
        <v>1.81</v>
      </c>
      <c r="I40" s="37">
        <v>2.38</v>
      </c>
      <c r="J40" s="38">
        <v>0.02</v>
      </c>
      <c r="K40" s="22"/>
      <c r="L40" s="22"/>
      <c r="M40" s="22"/>
      <c r="N40" s="22"/>
      <c r="O40" s="22"/>
      <c r="P40" s="22"/>
    </row>
    <row r="41" spans="1:16" ht="39" customHeight="1">
      <c r="A41" s="22"/>
      <c r="B41" s="35"/>
      <c r="C41" s="1183" t="s">
        <v>562</v>
      </c>
      <c r="D41" s="1184"/>
      <c r="E41" s="1185"/>
      <c r="F41" s="36">
        <v>0</v>
      </c>
      <c r="G41" s="37">
        <v>0</v>
      </c>
      <c r="H41" s="37">
        <v>0</v>
      </c>
      <c r="I41" s="37">
        <v>0</v>
      </c>
      <c r="J41" s="38">
        <v>0</v>
      </c>
      <c r="K41" s="22"/>
      <c r="L41" s="22"/>
      <c r="M41" s="22"/>
      <c r="N41" s="22"/>
      <c r="O41" s="22"/>
      <c r="P41" s="22"/>
    </row>
    <row r="42" spans="1:16" ht="39" customHeight="1">
      <c r="A42" s="22"/>
      <c r="B42" s="39"/>
      <c r="C42" s="1183" t="s">
        <v>563</v>
      </c>
      <c r="D42" s="1184"/>
      <c r="E42" s="1185"/>
      <c r="F42" s="36" t="s">
        <v>508</v>
      </c>
      <c r="G42" s="37" t="s">
        <v>508</v>
      </c>
      <c r="H42" s="37" t="s">
        <v>508</v>
      </c>
      <c r="I42" s="37" t="s">
        <v>508</v>
      </c>
      <c r="J42" s="38" t="s">
        <v>508</v>
      </c>
      <c r="K42" s="22"/>
      <c r="L42" s="22"/>
      <c r="M42" s="22"/>
      <c r="N42" s="22"/>
      <c r="O42" s="22"/>
      <c r="P42" s="22"/>
    </row>
    <row r="43" spans="1:16" ht="39" customHeight="1" thickBot="1">
      <c r="A43" s="22"/>
      <c r="B43" s="40"/>
      <c r="C43" s="1186" t="s">
        <v>564</v>
      </c>
      <c r="D43" s="1187"/>
      <c r="E43" s="1188"/>
      <c r="F43" s="41" t="s">
        <v>508</v>
      </c>
      <c r="G43" s="42" t="s">
        <v>508</v>
      </c>
      <c r="H43" s="42" t="s">
        <v>508</v>
      </c>
      <c r="I43" s="42" t="s">
        <v>508</v>
      </c>
      <c r="J43" s="43" t="s">
        <v>508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ihAfIdRP46FhjA+k/ErQHY5x2yB4dgFjtj0jVQF2WJCbpVOpUMlrUzmqznKtewmfvnC3nkUcSwI+zEkKE0S/w==" saltValue="UYzENZGDOoSFhgdpLzv5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99" t="s">
        <v>10</v>
      </c>
      <c r="C45" s="1200"/>
      <c r="D45" s="58"/>
      <c r="E45" s="1205" t="s">
        <v>11</v>
      </c>
      <c r="F45" s="1205"/>
      <c r="G45" s="1205"/>
      <c r="H45" s="1205"/>
      <c r="I45" s="1205"/>
      <c r="J45" s="1206"/>
      <c r="K45" s="59">
        <v>828</v>
      </c>
      <c r="L45" s="60">
        <v>757</v>
      </c>
      <c r="M45" s="60">
        <v>748</v>
      </c>
      <c r="N45" s="60">
        <v>769</v>
      </c>
      <c r="O45" s="61">
        <v>809</v>
      </c>
      <c r="P45" s="48"/>
      <c r="Q45" s="48"/>
      <c r="R45" s="48"/>
      <c r="S45" s="48"/>
      <c r="T45" s="48"/>
      <c r="U45" s="48"/>
    </row>
    <row r="46" spans="1:21" ht="30.75" customHeight="1">
      <c r="A46" s="48"/>
      <c r="B46" s="1201"/>
      <c r="C46" s="1202"/>
      <c r="D46" s="62"/>
      <c r="E46" s="1193" t="s">
        <v>12</v>
      </c>
      <c r="F46" s="1193"/>
      <c r="G46" s="1193"/>
      <c r="H46" s="1193"/>
      <c r="I46" s="1193"/>
      <c r="J46" s="1194"/>
      <c r="K46" s="63" t="s">
        <v>508</v>
      </c>
      <c r="L46" s="64" t="s">
        <v>508</v>
      </c>
      <c r="M46" s="64" t="s">
        <v>508</v>
      </c>
      <c r="N46" s="64" t="s">
        <v>508</v>
      </c>
      <c r="O46" s="65" t="s">
        <v>508</v>
      </c>
      <c r="P46" s="48"/>
      <c r="Q46" s="48"/>
      <c r="R46" s="48"/>
      <c r="S46" s="48"/>
      <c r="T46" s="48"/>
      <c r="U46" s="48"/>
    </row>
    <row r="47" spans="1:21" ht="30.75" customHeight="1">
      <c r="A47" s="48"/>
      <c r="B47" s="1201"/>
      <c r="C47" s="1202"/>
      <c r="D47" s="62"/>
      <c r="E47" s="1193" t="s">
        <v>13</v>
      </c>
      <c r="F47" s="1193"/>
      <c r="G47" s="1193"/>
      <c r="H47" s="1193"/>
      <c r="I47" s="1193"/>
      <c r="J47" s="1194"/>
      <c r="K47" s="63" t="s">
        <v>508</v>
      </c>
      <c r="L47" s="64" t="s">
        <v>508</v>
      </c>
      <c r="M47" s="64" t="s">
        <v>508</v>
      </c>
      <c r="N47" s="64" t="s">
        <v>508</v>
      </c>
      <c r="O47" s="65" t="s">
        <v>508</v>
      </c>
      <c r="P47" s="48"/>
      <c r="Q47" s="48"/>
      <c r="R47" s="48"/>
      <c r="S47" s="48"/>
      <c r="T47" s="48"/>
      <c r="U47" s="48"/>
    </row>
    <row r="48" spans="1:21" ht="30.75" customHeight="1">
      <c r="A48" s="48"/>
      <c r="B48" s="1201"/>
      <c r="C48" s="1202"/>
      <c r="D48" s="62"/>
      <c r="E48" s="1193" t="s">
        <v>14</v>
      </c>
      <c r="F48" s="1193"/>
      <c r="G48" s="1193"/>
      <c r="H48" s="1193"/>
      <c r="I48" s="1193"/>
      <c r="J48" s="1194"/>
      <c r="K48" s="63">
        <v>383</v>
      </c>
      <c r="L48" s="64">
        <v>358</v>
      </c>
      <c r="M48" s="64">
        <v>328</v>
      </c>
      <c r="N48" s="64">
        <v>355</v>
      </c>
      <c r="O48" s="65">
        <v>324</v>
      </c>
      <c r="P48" s="48"/>
      <c r="Q48" s="48"/>
      <c r="R48" s="48"/>
      <c r="S48" s="48"/>
      <c r="T48" s="48"/>
      <c r="U48" s="48"/>
    </row>
    <row r="49" spans="1:21" ht="30.75" customHeight="1">
      <c r="A49" s="48"/>
      <c r="B49" s="1201"/>
      <c r="C49" s="1202"/>
      <c r="D49" s="62"/>
      <c r="E49" s="1193" t="s">
        <v>15</v>
      </c>
      <c r="F49" s="1193"/>
      <c r="G49" s="1193"/>
      <c r="H49" s="1193"/>
      <c r="I49" s="1193"/>
      <c r="J49" s="1194"/>
      <c r="K49" s="63" t="s">
        <v>508</v>
      </c>
      <c r="L49" s="64" t="s">
        <v>508</v>
      </c>
      <c r="M49" s="64" t="s">
        <v>508</v>
      </c>
      <c r="N49" s="64" t="s">
        <v>508</v>
      </c>
      <c r="O49" s="65" t="s">
        <v>508</v>
      </c>
      <c r="P49" s="48"/>
      <c r="Q49" s="48"/>
      <c r="R49" s="48"/>
      <c r="S49" s="48"/>
      <c r="T49" s="48"/>
      <c r="U49" s="48"/>
    </row>
    <row r="50" spans="1:21" ht="30.75" customHeight="1">
      <c r="A50" s="48"/>
      <c r="B50" s="1201"/>
      <c r="C50" s="1202"/>
      <c r="D50" s="62"/>
      <c r="E50" s="1193" t="s">
        <v>16</v>
      </c>
      <c r="F50" s="1193"/>
      <c r="G50" s="1193"/>
      <c r="H50" s="1193"/>
      <c r="I50" s="1193"/>
      <c r="J50" s="1194"/>
      <c r="K50" s="63">
        <v>5</v>
      </c>
      <c r="L50" s="64">
        <v>5</v>
      </c>
      <c r="M50" s="64">
        <v>5</v>
      </c>
      <c r="N50" s="64">
        <v>4</v>
      </c>
      <c r="O50" s="65">
        <v>4</v>
      </c>
      <c r="P50" s="48"/>
      <c r="Q50" s="48"/>
      <c r="R50" s="48"/>
      <c r="S50" s="48"/>
      <c r="T50" s="48"/>
      <c r="U50" s="48"/>
    </row>
    <row r="51" spans="1:21" ht="30.75" customHeight="1">
      <c r="A51" s="48"/>
      <c r="B51" s="1203"/>
      <c r="C51" s="1204"/>
      <c r="D51" s="66"/>
      <c r="E51" s="1193" t="s">
        <v>17</v>
      </c>
      <c r="F51" s="1193"/>
      <c r="G51" s="1193"/>
      <c r="H51" s="1193"/>
      <c r="I51" s="1193"/>
      <c r="J51" s="1194"/>
      <c r="K51" s="63">
        <v>1</v>
      </c>
      <c r="L51" s="64">
        <v>1</v>
      </c>
      <c r="M51" s="64">
        <v>0</v>
      </c>
      <c r="N51" s="64">
        <v>0</v>
      </c>
      <c r="O51" s="65">
        <v>0</v>
      </c>
      <c r="P51" s="48"/>
      <c r="Q51" s="48"/>
      <c r="R51" s="48"/>
      <c r="S51" s="48"/>
      <c r="T51" s="48"/>
      <c r="U51" s="48"/>
    </row>
    <row r="52" spans="1:21" ht="30.75" customHeight="1">
      <c r="A52" s="48"/>
      <c r="B52" s="1191" t="s">
        <v>18</v>
      </c>
      <c r="C52" s="1192"/>
      <c r="D52" s="66"/>
      <c r="E52" s="1193" t="s">
        <v>19</v>
      </c>
      <c r="F52" s="1193"/>
      <c r="G52" s="1193"/>
      <c r="H52" s="1193"/>
      <c r="I52" s="1193"/>
      <c r="J52" s="1194"/>
      <c r="K52" s="63">
        <v>885</v>
      </c>
      <c r="L52" s="64">
        <v>862</v>
      </c>
      <c r="M52" s="64">
        <v>839</v>
      </c>
      <c r="N52" s="64">
        <v>842</v>
      </c>
      <c r="O52" s="65">
        <v>858</v>
      </c>
      <c r="P52" s="48"/>
      <c r="Q52" s="48"/>
      <c r="R52" s="48"/>
      <c r="S52" s="48"/>
      <c r="T52" s="48"/>
      <c r="U52" s="48"/>
    </row>
    <row r="53" spans="1:21" ht="30.75" customHeight="1" thickBot="1">
      <c r="A53" s="48"/>
      <c r="B53" s="1195" t="s">
        <v>20</v>
      </c>
      <c r="C53" s="1196"/>
      <c r="D53" s="67"/>
      <c r="E53" s="1197" t="s">
        <v>21</v>
      </c>
      <c r="F53" s="1197"/>
      <c r="G53" s="1197"/>
      <c r="H53" s="1197"/>
      <c r="I53" s="1197"/>
      <c r="J53" s="1198"/>
      <c r="K53" s="68">
        <v>332</v>
      </c>
      <c r="L53" s="69">
        <v>259</v>
      </c>
      <c r="M53" s="69">
        <v>242</v>
      </c>
      <c r="N53" s="69">
        <v>286</v>
      </c>
      <c r="O53" s="70">
        <v>279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Dp3uqtD2luPco0DE/w3M1aul74pFhp/1uWqra94M9w9NpDB6iC3HJMtQHhYcSQWn1nrx5SIEIekP1AeVzPNyQ==" saltValue="6r+Bg1psW0cH0VH99CQf8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7" zoomScaleSheetLayoutView="100" workbookViewId="0">
      <selection activeCell="S45" sqref="S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550</v>
      </c>
      <c r="J40" s="79" t="s">
        <v>551</v>
      </c>
      <c r="K40" s="79" t="s">
        <v>552</v>
      </c>
      <c r="L40" s="79" t="s">
        <v>553</v>
      </c>
      <c r="M40" s="80" t="s">
        <v>554</v>
      </c>
    </row>
    <row r="41" spans="2:13" ht="27.75" customHeight="1">
      <c r="B41" s="1207" t="s">
        <v>23</v>
      </c>
      <c r="C41" s="1208"/>
      <c r="D41" s="81"/>
      <c r="E41" s="1213" t="s">
        <v>24</v>
      </c>
      <c r="F41" s="1213"/>
      <c r="G41" s="1213"/>
      <c r="H41" s="1214"/>
      <c r="I41" s="82">
        <v>8414</v>
      </c>
      <c r="J41" s="83">
        <v>8891</v>
      </c>
      <c r="K41" s="83">
        <v>9453</v>
      </c>
      <c r="L41" s="83">
        <v>9842</v>
      </c>
      <c r="M41" s="84">
        <v>10294</v>
      </c>
    </row>
    <row r="42" spans="2:13" ht="27.75" customHeight="1">
      <c r="B42" s="1209"/>
      <c r="C42" s="1210"/>
      <c r="D42" s="85"/>
      <c r="E42" s="1215" t="s">
        <v>25</v>
      </c>
      <c r="F42" s="1215"/>
      <c r="G42" s="1215"/>
      <c r="H42" s="1216"/>
      <c r="I42" s="86">
        <v>25</v>
      </c>
      <c r="J42" s="87">
        <v>21</v>
      </c>
      <c r="K42" s="87">
        <v>16</v>
      </c>
      <c r="L42" s="87">
        <v>12</v>
      </c>
      <c r="M42" s="88">
        <v>8</v>
      </c>
    </row>
    <row r="43" spans="2:13" ht="27.75" customHeight="1">
      <c r="B43" s="1209"/>
      <c r="C43" s="1210"/>
      <c r="D43" s="85"/>
      <c r="E43" s="1215" t="s">
        <v>26</v>
      </c>
      <c r="F43" s="1215"/>
      <c r="G43" s="1215"/>
      <c r="H43" s="1216"/>
      <c r="I43" s="86">
        <v>2707</v>
      </c>
      <c r="J43" s="87">
        <v>2280</v>
      </c>
      <c r="K43" s="87">
        <v>2075</v>
      </c>
      <c r="L43" s="87">
        <v>2187</v>
      </c>
      <c r="M43" s="88">
        <v>2263</v>
      </c>
    </row>
    <row r="44" spans="2:13" ht="27.75" customHeight="1">
      <c r="B44" s="1209"/>
      <c r="C44" s="1210"/>
      <c r="D44" s="85"/>
      <c r="E44" s="1215" t="s">
        <v>27</v>
      </c>
      <c r="F44" s="1215"/>
      <c r="G44" s="1215"/>
      <c r="H44" s="1216"/>
      <c r="I44" s="86" t="s">
        <v>508</v>
      </c>
      <c r="J44" s="87" t="s">
        <v>508</v>
      </c>
      <c r="K44" s="87" t="s">
        <v>508</v>
      </c>
      <c r="L44" s="87" t="s">
        <v>508</v>
      </c>
      <c r="M44" s="88" t="s">
        <v>508</v>
      </c>
    </row>
    <row r="45" spans="2:13" ht="27.75" customHeight="1">
      <c r="B45" s="1209"/>
      <c r="C45" s="1210"/>
      <c r="D45" s="85"/>
      <c r="E45" s="1215" t="s">
        <v>28</v>
      </c>
      <c r="F45" s="1215"/>
      <c r="G45" s="1215"/>
      <c r="H45" s="1216"/>
      <c r="I45" s="86">
        <v>1665</v>
      </c>
      <c r="J45" s="87">
        <v>1457</v>
      </c>
      <c r="K45" s="87">
        <v>1340</v>
      </c>
      <c r="L45" s="87">
        <v>1341</v>
      </c>
      <c r="M45" s="88">
        <v>1270</v>
      </c>
    </row>
    <row r="46" spans="2:13" ht="27.75" customHeight="1">
      <c r="B46" s="1209"/>
      <c r="C46" s="1210"/>
      <c r="D46" s="89"/>
      <c r="E46" s="1215" t="s">
        <v>29</v>
      </c>
      <c r="F46" s="1215"/>
      <c r="G46" s="1215"/>
      <c r="H46" s="1216"/>
      <c r="I46" s="86">
        <v>130</v>
      </c>
      <c r="J46" s="87">
        <v>128</v>
      </c>
      <c r="K46" s="87">
        <v>122</v>
      </c>
      <c r="L46" s="87">
        <v>116</v>
      </c>
      <c r="M46" s="88">
        <v>70</v>
      </c>
    </row>
    <row r="47" spans="2:13" ht="27.75" customHeight="1">
      <c r="B47" s="1209"/>
      <c r="C47" s="1210"/>
      <c r="D47" s="90"/>
      <c r="E47" s="1217" t="s">
        <v>30</v>
      </c>
      <c r="F47" s="1218"/>
      <c r="G47" s="1218"/>
      <c r="H47" s="1219"/>
      <c r="I47" s="86" t="s">
        <v>508</v>
      </c>
      <c r="J47" s="87" t="s">
        <v>508</v>
      </c>
      <c r="K47" s="87" t="s">
        <v>508</v>
      </c>
      <c r="L47" s="87" t="s">
        <v>508</v>
      </c>
      <c r="M47" s="88" t="s">
        <v>508</v>
      </c>
    </row>
    <row r="48" spans="2:13" ht="27.75" customHeight="1">
      <c r="B48" s="1209"/>
      <c r="C48" s="1210"/>
      <c r="D48" s="85"/>
      <c r="E48" s="1215" t="s">
        <v>31</v>
      </c>
      <c r="F48" s="1215"/>
      <c r="G48" s="1215"/>
      <c r="H48" s="1216"/>
      <c r="I48" s="86" t="s">
        <v>508</v>
      </c>
      <c r="J48" s="87" t="s">
        <v>508</v>
      </c>
      <c r="K48" s="87" t="s">
        <v>508</v>
      </c>
      <c r="L48" s="87" t="s">
        <v>508</v>
      </c>
      <c r="M48" s="88" t="s">
        <v>508</v>
      </c>
    </row>
    <row r="49" spans="2:13" ht="27.75" customHeight="1">
      <c r="B49" s="1211"/>
      <c r="C49" s="1212"/>
      <c r="D49" s="85"/>
      <c r="E49" s="1215" t="s">
        <v>32</v>
      </c>
      <c r="F49" s="1215"/>
      <c r="G49" s="1215"/>
      <c r="H49" s="1216"/>
      <c r="I49" s="86" t="s">
        <v>508</v>
      </c>
      <c r="J49" s="87" t="s">
        <v>508</v>
      </c>
      <c r="K49" s="87" t="s">
        <v>508</v>
      </c>
      <c r="L49" s="87" t="s">
        <v>508</v>
      </c>
      <c r="M49" s="88" t="s">
        <v>508</v>
      </c>
    </row>
    <row r="50" spans="2:13" ht="27.75" customHeight="1">
      <c r="B50" s="1220" t="s">
        <v>33</v>
      </c>
      <c r="C50" s="1221"/>
      <c r="D50" s="91"/>
      <c r="E50" s="1215" t="s">
        <v>34</v>
      </c>
      <c r="F50" s="1215"/>
      <c r="G50" s="1215"/>
      <c r="H50" s="1216"/>
      <c r="I50" s="86">
        <v>1054</v>
      </c>
      <c r="J50" s="87">
        <v>1115</v>
      </c>
      <c r="K50" s="87">
        <v>1622</v>
      </c>
      <c r="L50" s="87">
        <v>1626</v>
      </c>
      <c r="M50" s="88">
        <v>1593</v>
      </c>
    </row>
    <row r="51" spans="2:13" ht="27.75" customHeight="1">
      <c r="B51" s="1209"/>
      <c r="C51" s="1210"/>
      <c r="D51" s="85"/>
      <c r="E51" s="1215" t="s">
        <v>35</v>
      </c>
      <c r="F51" s="1215"/>
      <c r="G51" s="1215"/>
      <c r="H51" s="1216"/>
      <c r="I51" s="86">
        <v>1462</v>
      </c>
      <c r="J51" s="87">
        <v>2245</v>
      </c>
      <c r="K51" s="87">
        <v>2345</v>
      </c>
      <c r="L51" s="87">
        <v>2381</v>
      </c>
      <c r="M51" s="88">
        <v>2372</v>
      </c>
    </row>
    <row r="52" spans="2:13" ht="27.75" customHeight="1">
      <c r="B52" s="1211"/>
      <c r="C52" s="1212"/>
      <c r="D52" s="85"/>
      <c r="E52" s="1215" t="s">
        <v>36</v>
      </c>
      <c r="F52" s="1215"/>
      <c r="G52" s="1215"/>
      <c r="H52" s="1216"/>
      <c r="I52" s="86">
        <v>6634</v>
      </c>
      <c r="J52" s="87">
        <v>6502</v>
      </c>
      <c r="K52" s="87">
        <v>7116</v>
      </c>
      <c r="L52" s="87">
        <v>7381</v>
      </c>
      <c r="M52" s="88">
        <v>7321</v>
      </c>
    </row>
    <row r="53" spans="2:13" ht="27.75" customHeight="1" thickBot="1">
      <c r="B53" s="1222" t="s">
        <v>37</v>
      </c>
      <c r="C53" s="1223"/>
      <c r="D53" s="92"/>
      <c r="E53" s="1224" t="s">
        <v>38</v>
      </c>
      <c r="F53" s="1224"/>
      <c r="G53" s="1224"/>
      <c r="H53" s="1225"/>
      <c r="I53" s="93">
        <v>3790</v>
      </c>
      <c r="J53" s="94">
        <v>2915</v>
      </c>
      <c r="K53" s="94">
        <v>1923</v>
      </c>
      <c r="L53" s="94">
        <v>2111</v>
      </c>
      <c r="M53" s="95">
        <v>2620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ZIGTL/MGIiv4GExRReNITjZiy5w9cGhmiX29f4RU/26UWwAH89awDc0XVTMzknFe899glWPMSAlwFIEF7BgIQ==" saltValue="D+XCLXM/kHyPfN0tU2Z7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16" zoomScale="70" zoomScaleNormal="70" zoomScaleSheetLayoutView="100" workbookViewId="0">
      <selection activeCell="H60" sqref="H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552</v>
      </c>
      <c r="G54" s="104" t="s">
        <v>553</v>
      </c>
      <c r="H54" s="105" t="s">
        <v>554</v>
      </c>
    </row>
    <row r="55" spans="2:8" ht="52.5" customHeight="1">
      <c r="B55" s="106"/>
      <c r="C55" s="1234" t="s">
        <v>41</v>
      </c>
      <c r="D55" s="1234"/>
      <c r="E55" s="1235"/>
      <c r="F55" s="107">
        <v>878</v>
      </c>
      <c r="G55" s="107">
        <v>941</v>
      </c>
      <c r="H55" s="108">
        <v>974</v>
      </c>
    </row>
    <row r="56" spans="2:8" ht="52.5" customHeight="1">
      <c r="B56" s="109"/>
      <c r="C56" s="1236" t="s">
        <v>42</v>
      </c>
      <c r="D56" s="1236"/>
      <c r="E56" s="1237"/>
      <c r="F56" s="110">
        <v>103</v>
      </c>
      <c r="G56" s="110">
        <v>143</v>
      </c>
      <c r="H56" s="111">
        <v>183</v>
      </c>
    </row>
    <row r="57" spans="2:8" ht="53.25" customHeight="1">
      <c r="B57" s="109"/>
      <c r="C57" s="1238" t="s">
        <v>43</v>
      </c>
      <c r="D57" s="1238"/>
      <c r="E57" s="1239"/>
      <c r="F57" s="112">
        <v>496</v>
      </c>
      <c r="G57" s="112">
        <v>521</v>
      </c>
      <c r="H57" s="113">
        <v>598</v>
      </c>
    </row>
    <row r="58" spans="2:8" ht="45.75" customHeight="1">
      <c r="B58" s="114"/>
      <c r="C58" s="1226" t="s">
        <v>574</v>
      </c>
      <c r="D58" s="1227"/>
      <c r="E58" s="1228"/>
      <c r="F58" s="115">
        <v>162</v>
      </c>
      <c r="G58" s="115">
        <v>162</v>
      </c>
      <c r="H58" s="116">
        <v>163</v>
      </c>
    </row>
    <row r="59" spans="2:8" ht="45.75" customHeight="1">
      <c r="B59" s="114"/>
      <c r="C59" s="1226" t="s">
        <v>575</v>
      </c>
      <c r="D59" s="1227"/>
      <c r="E59" s="1228"/>
      <c r="F59" s="115">
        <v>121</v>
      </c>
      <c r="G59" s="115">
        <v>119</v>
      </c>
      <c r="H59" s="116">
        <v>116</v>
      </c>
    </row>
    <row r="60" spans="2:8" ht="45.75" customHeight="1">
      <c r="B60" s="114"/>
      <c r="C60" s="1226" t="s">
        <v>576</v>
      </c>
      <c r="D60" s="1227"/>
      <c r="E60" s="1228"/>
      <c r="F60" s="115">
        <v>9</v>
      </c>
      <c r="G60" s="115">
        <v>34</v>
      </c>
      <c r="H60" s="116">
        <v>102</v>
      </c>
    </row>
    <row r="61" spans="2:8" ht="45.75" customHeight="1">
      <c r="B61" s="114"/>
      <c r="C61" s="1226" t="s">
        <v>577</v>
      </c>
      <c r="D61" s="1227"/>
      <c r="E61" s="1228"/>
      <c r="F61" s="115">
        <v>53</v>
      </c>
      <c r="G61" s="115">
        <v>55</v>
      </c>
      <c r="H61" s="116">
        <v>57</v>
      </c>
    </row>
    <row r="62" spans="2:8" ht="45.75" customHeight="1" thickBot="1">
      <c r="B62" s="117"/>
      <c r="C62" s="1229" t="s">
        <v>578</v>
      </c>
      <c r="D62" s="1230"/>
      <c r="E62" s="1231"/>
      <c r="F62" s="118">
        <v>48</v>
      </c>
      <c r="G62" s="118">
        <v>48</v>
      </c>
      <c r="H62" s="119">
        <v>48</v>
      </c>
    </row>
    <row r="63" spans="2:8" ht="52.5" customHeight="1" thickBot="1">
      <c r="B63" s="120"/>
      <c r="C63" s="1232" t="s">
        <v>44</v>
      </c>
      <c r="D63" s="1232"/>
      <c r="E63" s="1233"/>
      <c r="F63" s="121">
        <v>1476</v>
      </c>
      <c r="G63" s="121">
        <v>1605</v>
      </c>
      <c r="H63" s="122">
        <v>1755</v>
      </c>
    </row>
    <row r="64" spans="2:8" ht="15" customHeight="1"/>
    <row r="65" ht="0" hidden="1" customHeight="1"/>
    <row r="66" ht="0" hidden="1" customHeight="1"/>
  </sheetData>
  <sheetProtection algorithmName="SHA-512" hashValue="wh3jPR4hrdHA1faDsCgughCmnV3JCeSNMiUdD+BzMEfHPanhzDHnHycds4yQqc6VoZnBmbqTN+gDxjSao8CQxg==" saltValue="hMF7x9d5O5ISaJVaI3uQ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547</v>
      </c>
      <c r="G2" s="136"/>
      <c r="H2" s="137"/>
    </row>
    <row r="3" spans="1:8">
      <c r="A3" s="133" t="s">
        <v>540</v>
      </c>
      <c r="B3" s="138"/>
      <c r="C3" s="139"/>
      <c r="D3" s="140">
        <v>202692</v>
      </c>
      <c r="E3" s="141"/>
      <c r="F3" s="142">
        <v>90961</v>
      </c>
      <c r="G3" s="143"/>
      <c r="H3" s="144"/>
    </row>
    <row r="4" spans="1:8">
      <c r="A4" s="145"/>
      <c r="B4" s="146"/>
      <c r="C4" s="147"/>
      <c r="D4" s="148">
        <v>76451</v>
      </c>
      <c r="E4" s="149"/>
      <c r="F4" s="150">
        <v>37720</v>
      </c>
      <c r="G4" s="151"/>
      <c r="H4" s="152"/>
    </row>
    <row r="5" spans="1:8">
      <c r="A5" s="133" t="s">
        <v>542</v>
      </c>
      <c r="B5" s="138"/>
      <c r="C5" s="139"/>
      <c r="D5" s="140">
        <v>212042</v>
      </c>
      <c r="E5" s="141"/>
      <c r="F5" s="142">
        <v>106614</v>
      </c>
      <c r="G5" s="143"/>
      <c r="H5" s="144"/>
    </row>
    <row r="6" spans="1:8">
      <c r="A6" s="145"/>
      <c r="B6" s="146"/>
      <c r="C6" s="147"/>
      <c r="D6" s="148">
        <v>128620</v>
      </c>
      <c r="E6" s="149"/>
      <c r="F6" s="150">
        <v>45545</v>
      </c>
      <c r="G6" s="151"/>
      <c r="H6" s="152"/>
    </row>
    <row r="7" spans="1:8">
      <c r="A7" s="133" t="s">
        <v>543</v>
      </c>
      <c r="B7" s="138"/>
      <c r="C7" s="139"/>
      <c r="D7" s="140">
        <v>238383</v>
      </c>
      <c r="E7" s="141"/>
      <c r="F7" s="142">
        <v>63727</v>
      </c>
      <c r="G7" s="143"/>
      <c r="H7" s="144"/>
    </row>
    <row r="8" spans="1:8">
      <c r="A8" s="145"/>
      <c r="B8" s="146"/>
      <c r="C8" s="147"/>
      <c r="D8" s="148">
        <v>138040</v>
      </c>
      <c r="E8" s="149"/>
      <c r="F8" s="150">
        <v>34577</v>
      </c>
      <c r="G8" s="151"/>
      <c r="H8" s="152"/>
    </row>
    <row r="9" spans="1:8">
      <c r="A9" s="133" t="s">
        <v>544</v>
      </c>
      <c r="B9" s="138"/>
      <c r="C9" s="139"/>
      <c r="D9" s="140">
        <v>179378</v>
      </c>
      <c r="E9" s="141"/>
      <c r="F9" s="142">
        <v>66954</v>
      </c>
      <c r="G9" s="143"/>
      <c r="H9" s="144"/>
    </row>
    <row r="10" spans="1:8">
      <c r="A10" s="145"/>
      <c r="B10" s="146"/>
      <c r="C10" s="147"/>
      <c r="D10" s="148">
        <v>123842</v>
      </c>
      <c r="E10" s="149"/>
      <c r="F10" s="150">
        <v>37305</v>
      </c>
      <c r="G10" s="151"/>
      <c r="H10" s="152"/>
    </row>
    <row r="11" spans="1:8">
      <c r="A11" s="133" t="s">
        <v>545</v>
      </c>
      <c r="B11" s="138"/>
      <c r="C11" s="139"/>
      <c r="D11" s="140">
        <v>200514</v>
      </c>
      <c r="E11" s="141"/>
      <c r="F11" s="142">
        <v>72656</v>
      </c>
      <c r="G11" s="143"/>
      <c r="H11" s="144"/>
    </row>
    <row r="12" spans="1:8">
      <c r="A12" s="145"/>
      <c r="B12" s="146"/>
      <c r="C12" s="153"/>
      <c r="D12" s="148">
        <v>73392</v>
      </c>
      <c r="E12" s="149"/>
      <c r="F12" s="150">
        <v>36448</v>
      </c>
      <c r="G12" s="151"/>
      <c r="H12" s="152"/>
    </row>
    <row r="13" spans="1:8">
      <c r="A13" s="133"/>
      <c r="B13" s="138"/>
      <c r="C13" s="154"/>
      <c r="D13" s="155">
        <v>206602</v>
      </c>
      <c r="E13" s="156"/>
      <c r="F13" s="157">
        <v>80182</v>
      </c>
      <c r="G13" s="158"/>
      <c r="H13" s="144"/>
    </row>
    <row r="14" spans="1:8">
      <c r="A14" s="145"/>
      <c r="B14" s="146"/>
      <c r="C14" s="147"/>
      <c r="D14" s="148">
        <v>108069</v>
      </c>
      <c r="E14" s="149"/>
      <c r="F14" s="150">
        <v>38319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2.74</v>
      </c>
      <c r="C19" s="159">
        <f>ROUND(VALUE(SUBSTITUTE(実質収支比率等に係る経年分析!G$48,"▲","-")),2)</f>
        <v>2.9</v>
      </c>
      <c r="D19" s="159">
        <f>ROUND(VALUE(SUBSTITUTE(実質収支比率等に係る経年分析!H$48,"▲","-")),2)</f>
        <v>2.4300000000000002</v>
      </c>
      <c r="E19" s="159">
        <f>ROUND(VALUE(SUBSTITUTE(実質収支比率等に係る経年分析!I$48,"▲","-")),2)</f>
        <v>3.16</v>
      </c>
      <c r="F19" s="159">
        <f>ROUND(VALUE(SUBSTITUTE(実質収支比率等に係る経年分析!J$48,"▲","-")),2)</f>
        <v>3.25</v>
      </c>
    </row>
    <row r="20" spans="1:11">
      <c r="A20" s="159" t="s">
        <v>48</v>
      </c>
      <c r="B20" s="159" t="e">
        <f>ROUND(VALUE(SUBSTITUTE(実質収支比率等に係る経年分析!F$47,"▲","-")),2)</f>
        <v>#VALUE!</v>
      </c>
      <c r="C20" s="159">
        <f>ROUND(VALUE(SUBSTITUTE(実質収支比率等に係る経年分析!G$47,"▲","-")),2)</f>
        <v>10.98</v>
      </c>
      <c r="D20" s="159">
        <f>ROUND(VALUE(SUBSTITUTE(実質収支比率等に係る経年分析!H$47,"▲","-")),2)</f>
        <v>18.059999999999999</v>
      </c>
      <c r="E20" s="159">
        <f>ROUND(VALUE(SUBSTITUTE(実質収支比率等に係る経年分析!I$47,"▲","-")),2)</f>
        <v>19.72</v>
      </c>
      <c r="F20" s="159">
        <f>ROUND(VALUE(SUBSTITUTE(実質収支比率等に係る経年分析!J$47,"▲","-")),2)</f>
        <v>20.48</v>
      </c>
    </row>
    <row r="21" spans="1:11">
      <c r="A21" s="159" t="s">
        <v>49</v>
      </c>
      <c r="B21" s="159">
        <f>IF(ISNUMBER(VALUE(SUBSTITUTE(実質収支比率等に係る経年分析!F$49,"▲","-"))),ROUND(VALUE(SUBSTITUTE(実質収支比率等に係る経年分析!F$49,"▲","-")),2),NA())</f>
        <v>0.3</v>
      </c>
      <c r="C21" s="159">
        <f>IF(ISNUMBER(VALUE(SUBSTITUTE(実質収支比率等に係る経年分析!G$49,"▲","-"))),ROUND(VALUE(SUBSTITUTE(実質収支比率等に係る経年分析!G$49,"▲","-")),2),NA())</f>
        <v>11.07</v>
      </c>
      <c r="D21" s="159">
        <f>IF(ISNUMBER(VALUE(SUBSTITUTE(実質収支比率等に係る経年分析!H$49,"▲","-"))),ROUND(VALUE(SUBSTITUTE(実質収支比率等に係る経年分析!H$49,"▲","-")),2),NA())</f>
        <v>6.63</v>
      </c>
      <c r="E21" s="159">
        <f>IF(ISNUMBER(VALUE(SUBSTITUTE(実質収支比率等に係る経年分析!I$49,"▲","-"))),ROUND(VALUE(SUBSTITUTE(実質収支比率等に係る経年分析!I$49,"▲","-")),2),NA())</f>
        <v>2.02</v>
      </c>
      <c r="F21" s="159">
        <f>IF(ISNUMBER(VALUE(SUBSTITUTE(実質収支比率等に係る経年分析!J$49,"▲","-"))),ROUND(VALUE(SUBSTITUTE(実質収支比率等に係る経年分析!J$49,"▲","-")),2),NA())</f>
        <v>0.77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育英特別会計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市立三笠総合病院事業会計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1.81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2.38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0.99</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5.23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1.94</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2.0299999999999998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2.73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2.4300000000000002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3.25</v>
      </c>
    </row>
    <row r="36" spans="1:16">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3.13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3.19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885</v>
      </c>
      <c r="E42" s="161"/>
      <c r="F42" s="161"/>
      <c r="G42" s="161">
        <f>'実質公債費比率（分子）の構造'!L$52</f>
        <v>862</v>
      </c>
      <c r="H42" s="161"/>
      <c r="I42" s="161"/>
      <c r="J42" s="161">
        <f>'実質公債費比率（分子）の構造'!M$52</f>
        <v>839</v>
      </c>
      <c r="K42" s="161"/>
      <c r="L42" s="161"/>
      <c r="M42" s="161">
        <f>'実質公債費比率（分子）の構造'!N$52</f>
        <v>842</v>
      </c>
      <c r="N42" s="161"/>
      <c r="O42" s="161"/>
      <c r="P42" s="161">
        <f>'実質公債費比率（分子）の構造'!O$52</f>
        <v>858</v>
      </c>
    </row>
    <row r="43" spans="1:16">
      <c r="A43" s="161" t="s">
        <v>57</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5</v>
      </c>
      <c r="C44" s="161"/>
      <c r="D44" s="161"/>
      <c r="E44" s="161">
        <f>'実質公債費比率（分子）の構造'!L$50</f>
        <v>5</v>
      </c>
      <c r="F44" s="161"/>
      <c r="G44" s="161"/>
      <c r="H44" s="161">
        <f>'実質公債費比率（分子）の構造'!M$50</f>
        <v>5</v>
      </c>
      <c r="I44" s="161"/>
      <c r="J44" s="161"/>
      <c r="K44" s="161">
        <f>'実質公債費比率（分子）の構造'!N$50</f>
        <v>4</v>
      </c>
      <c r="L44" s="161"/>
      <c r="M44" s="161"/>
      <c r="N44" s="161">
        <f>'実質公債費比率（分子）の構造'!O$50</f>
        <v>4</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383</v>
      </c>
      <c r="C46" s="161"/>
      <c r="D46" s="161"/>
      <c r="E46" s="161">
        <f>'実質公債費比率（分子）の構造'!L$48</f>
        <v>358</v>
      </c>
      <c r="F46" s="161"/>
      <c r="G46" s="161"/>
      <c r="H46" s="161">
        <f>'実質公債費比率（分子）の構造'!M$48</f>
        <v>328</v>
      </c>
      <c r="I46" s="161"/>
      <c r="J46" s="161"/>
      <c r="K46" s="161">
        <f>'実質公債費比率（分子）の構造'!N$48</f>
        <v>355</v>
      </c>
      <c r="L46" s="161"/>
      <c r="M46" s="161"/>
      <c r="N46" s="161">
        <f>'実質公債費比率（分子）の構造'!O$48</f>
        <v>324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828</v>
      </c>
      <c r="C49" s="161"/>
      <c r="D49" s="161"/>
      <c r="E49" s="161">
        <f>'実質公債費比率（分子）の構造'!L$45</f>
        <v>757</v>
      </c>
      <c r="F49" s="161"/>
      <c r="G49" s="161"/>
      <c r="H49" s="161">
        <f>'実質公債費比率（分子）の構造'!M$45</f>
        <v>748</v>
      </c>
      <c r="I49" s="161"/>
      <c r="J49" s="161"/>
      <c r="K49" s="161">
        <f>'実質公債費比率（分子）の構造'!N$45</f>
        <v>769</v>
      </c>
      <c r="L49" s="161"/>
      <c r="M49" s="161"/>
      <c r="N49" s="161">
        <f>'実質公債費比率（分子）の構造'!O$45</f>
        <v>809</v>
      </c>
      <c r="O49" s="161"/>
      <c r="P49" s="161"/>
    </row>
    <row r="50" spans="1:16">
      <c r="A50" s="161" t="s">
        <v>64</v>
      </c>
      <c r="B50" s="161" t="e">
        <f>NA()</f>
        <v>#N/A</v>
      </c>
      <c r="C50" s="161">
        <f>IF(ISNUMBER('実質公債費比率（分子）の構造'!K$53),'実質公債費比率（分子）の構造'!K$53,NA())</f>
        <v>332</v>
      </c>
      <c r="D50" s="161" t="e">
        <f>NA()</f>
        <v>#N/A</v>
      </c>
      <c r="E50" s="161" t="e">
        <f>NA()</f>
        <v>#N/A</v>
      </c>
      <c r="F50" s="161">
        <f>IF(ISNUMBER('実質公債費比率（分子）の構造'!L$53),'実質公債費比率（分子）の構造'!L$53,NA())</f>
        <v>259</v>
      </c>
      <c r="G50" s="161" t="e">
        <f>NA()</f>
        <v>#N/A</v>
      </c>
      <c r="H50" s="161" t="e">
        <f>NA()</f>
        <v>#N/A</v>
      </c>
      <c r="I50" s="161">
        <f>IF(ISNUMBER('実質公債費比率（分子）の構造'!M$53),'実質公債費比率（分子）の構造'!M$53,NA())</f>
        <v>242</v>
      </c>
      <c r="J50" s="161" t="e">
        <f>NA()</f>
        <v>#N/A</v>
      </c>
      <c r="K50" s="161" t="e">
        <f>NA()</f>
        <v>#N/A</v>
      </c>
      <c r="L50" s="161">
        <f>IF(ISNUMBER('実質公債費比率（分子）の構造'!N$53),'実質公債費比率（分子）の構造'!N$53,NA())</f>
        <v>286</v>
      </c>
      <c r="M50" s="161" t="e">
        <f>NA()</f>
        <v>#N/A</v>
      </c>
      <c r="N50" s="161" t="e">
        <f>NA()</f>
        <v>#N/A</v>
      </c>
      <c r="O50" s="161">
        <f>IF(ISNUMBER('実質公債費比率（分子）の構造'!O$53),'実質公債費比率（分子）の構造'!O$53,NA())</f>
        <v>279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6634</v>
      </c>
      <c r="E56" s="160"/>
      <c r="F56" s="160"/>
      <c r="G56" s="160">
        <f>'将来負担比率（分子）の構造'!J$52</f>
        <v>6502</v>
      </c>
      <c r="H56" s="160"/>
      <c r="I56" s="160"/>
      <c r="J56" s="160">
        <f>'将来負担比率（分子）の構造'!K$52</f>
        <v>7116</v>
      </c>
      <c r="K56" s="160"/>
      <c r="L56" s="160"/>
      <c r="M56" s="160">
        <f>'将来負担比率（分子）の構造'!L$52</f>
        <v>7381</v>
      </c>
      <c r="N56" s="160"/>
      <c r="O56" s="160"/>
      <c r="P56" s="160">
        <f>'将来負担比率（分子）の構造'!M$52</f>
        <v>7321</v>
      </c>
    </row>
    <row r="57" spans="1:16">
      <c r="A57" s="160" t="s">
        <v>35</v>
      </c>
      <c r="B57" s="160"/>
      <c r="C57" s="160"/>
      <c r="D57" s="160">
        <f>'将来負担比率（分子）の構造'!I$51</f>
        <v>1462</v>
      </c>
      <c r="E57" s="160"/>
      <c r="F57" s="160"/>
      <c r="G57" s="160">
        <f>'将来負担比率（分子）の構造'!J$51</f>
        <v>2245</v>
      </c>
      <c r="H57" s="160"/>
      <c r="I57" s="160"/>
      <c r="J57" s="160">
        <f>'将来負担比率（分子）の構造'!K$51</f>
        <v>2345</v>
      </c>
      <c r="K57" s="160"/>
      <c r="L57" s="160"/>
      <c r="M57" s="160">
        <f>'将来負担比率（分子）の構造'!L$51</f>
        <v>2381</v>
      </c>
      <c r="N57" s="160"/>
      <c r="O57" s="160"/>
      <c r="P57" s="160">
        <f>'将来負担比率（分子）の構造'!M$51</f>
        <v>2372</v>
      </c>
    </row>
    <row r="58" spans="1:16">
      <c r="A58" s="160" t="s">
        <v>34</v>
      </c>
      <c r="B58" s="160"/>
      <c r="C58" s="160"/>
      <c r="D58" s="160">
        <f>'将来負担比率（分子）の構造'!I$50</f>
        <v>1054</v>
      </c>
      <c r="E58" s="160"/>
      <c r="F58" s="160"/>
      <c r="G58" s="160">
        <f>'将来負担比率（分子）の構造'!J$50</f>
        <v>1115</v>
      </c>
      <c r="H58" s="160"/>
      <c r="I58" s="160"/>
      <c r="J58" s="160">
        <f>'将来負担比率（分子）の構造'!K$50</f>
        <v>1622</v>
      </c>
      <c r="K58" s="160"/>
      <c r="L58" s="160"/>
      <c r="M58" s="160">
        <f>'将来負担比率（分子）の構造'!L$50</f>
        <v>1626</v>
      </c>
      <c r="N58" s="160"/>
      <c r="O58" s="160"/>
      <c r="P58" s="160">
        <f>'将来負担比率（分子）の構造'!M$50</f>
        <v>1593</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130</v>
      </c>
      <c r="C61" s="160"/>
      <c r="D61" s="160"/>
      <c r="E61" s="160">
        <f>'将来負担比率（分子）の構造'!J$46</f>
        <v>128</v>
      </c>
      <c r="F61" s="160"/>
      <c r="G61" s="160"/>
      <c r="H61" s="160">
        <f>'将来負担比率（分子）の構造'!K$46</f>
        <v>122</v>
      </c>
      <c r="I61" s="160"/>
      <c r="J61" s="160"/>
      <c r="K61" s="160">
        <f>'将来負担比率（分子）の構造'!L$46</f>
        <v>116</v>
      </c>
      <c r="L61" s="160"/>
      <c r="M61" s="160"/>
      <c r="N61" s="160">
        <f>'将来負担比率（分子）の構造'!M$46</f>
        <v>70</v>
      </c>
      <c r="O61" s="160"/>
      <c r="P61" s="160"/>
    </row>
    <row r="62" spans="1:16">
      <c r="A62" s="160" t="s">
        <v>28</v>
      </c>
      <c r="B62" s="160">
        <f>'将来負担比率（分子）の構造'!I$45</f>
        <v>1665</v>
      </c>
      <c r="C62" s="160"/>
      <c r="D62" s="160"/>
      <c r="E62" s="160">
        <f>'将来負担比率（分子）の構造'!J$45</f>
        <v>1457</v>
      </c>
      <c r="F62" s="160"/>
      <c r="G62" s="160"/>
      <c r="H62" s="160">
        <f>'将来負担比率（分子）の構造'!K$45</f>
        <v>1340</v>
      </c>
      <c r="I62" s="160"/>
      <c r="J62" s="160"/>
      <c r="K62" s="160">
        <f>'将来負担比率（分子）の構造'!L$45</f>
        <v>1341</v>
      </c>
      <c r="L62" s="160"/>
      <c r="M62" s="160"/>
      <c r="N62" s="160">
        <f>'将来負担比率（分子）の構造'!M$45</f>
        <v>1270</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2707</v>
      </c>
      <c r="C64" s="160"/>
      <c r="D64" s="160"/>
      <c r="E64" s="160">
        <f>'将来負担比率（分子）の構造'!J$43</f>
        <v>2280</v>
      </c>
      <c r="F64" s="160"/>
      <c r="G64" s="160"/>
      <c r="H64" s="160">
        <f>'将来負担比率（分子）の構造'!K$43</f>
        <v>2075</v>
      </c>
      <c r="I64" s="160"/>
      <c r="J64" s="160"/>
      <c r="K64" s="160">
        <f>'将来負担比率（分子）の構造'!L$43</f>
        <v>2187</v>
      </c>
      <c r="L64" s="160"/>
      <c r="M64" s="160"/>
      <c r="N64" s="160">
        <f>'将来負担比率（分子）の構造'!M$43</f>
        <v>2263</v>
      </c>
      <c r="O64" s="160"/>
      <c r="P64" s="160"/>
    </row>
    <row r="65" spans="1:16">
      <c r="A65" s="160" t="s">
        <v>25</v>
      </c>
      <c r="B65" s="160">
        <f>'将来負担比率（分子）の構造'!I$42</f>
        <v>25</v>
      </c>
      <c r="C65" s="160"/>
      <c r="D65" s="160"/>
      <c r="E65" s="160">
        <f>'将来負担比率（分子）の構造'!J$42</f>
        <v>21</v>
      </c>
      <c r="F65" s="160"/>
      <c r="G65" s="160"/>
      <c r="H65" s="160">
        <f>'将来負担比率（分子）の構造'!K$42</f>
        <v>16</v>
      </c>
      <c r="I65" s="160"/>
      <c r="J65" s="160"/>
      <c r="K65" s="160">
        <f>'将来負担比率（分子）の構造'!L$42</f>
        <v>12</v>
      </c>
      <c r="L65" s="160"/>
      <c r="M65" s="160"/>
      <c r="N65" s="160">
        <f>'将来負担比率（分子）の構造'!M$42</f>
        <v>8</v>
      </c>
      <c r="O65" s="160"/>
      <c r="P65" s="160"/>
    </row>
    <row r="66" spans="1:16">
      <c r="A66" s="160" t="s">
        <v>24</v>
      </c>
      <c r="B66" s="160">
        <f>'将来負担比率（分子）の構造'!I$41</f>
        <v>8414</v>
      </c>
      <c r="C66" s="160"/>
      <c r="D66" s="160"/>
      <c r="E66" s="160">
        <f>'将来負担比率（分子）の構造'!J$41</f>
        <v>8891</v>
      </c>
      <c r="F66" s="160"/>
      <c r="G66" s="160"/>
      <c r="H66" s="160">
        <f>'将来負担比率（分子）の構造'!K$41</f>
        <v>9453</v>
      </c>
      <c r="I66" s="160"/>
      <c r="J66" s="160"/>
      <c r="K66" s="160">
        <f>'将来負担比率（分子）の構造'!L$41</f>
        <v>9842</v>
      </c>
      <c r="L66" s="160"/>
      <c r="M66" s="160"/>
      <c r="N66" s="160">
        <f>'将来負担比率（分子）の構造'!M$41</f>
        <v>10294</v>
      </c>
      <c r="O66" s="160"/>
      <c r="P66" s="160"/>
    </row>
    <row r="67" spans="1:16">
      <c r="A67" s="160" t="s">
        <v>68</v>
      </c>
      <c r="B67" s="160" t="e">
        <f>NA()</f>
        <v>#N/A</v>
      </c>
      <c r="C67" s="160">
        <f>IF(ISNUMBER('将来負担比率（分子）の構造'!I$53), IF('将来負担比率（分子）の構造'!I$53 &lt; 0, 0, '将来負担比率（分子）の構造'!I$53), NA())</f>
        <v>3790</v>
      </c>
      <c r="D67" s="160" t="e">
        <f>NA()</f>
        <v>#N/A</v>
      </c>
      <c r="E67" s="160" t="e">
        <f>NA()</f>
        <v>#N/A</v>
      </c>
      <c r="F67" s="160">
        <f>IF(ISNUMBER('将来負担比率（分子）の構造'!J$53), IF('将来負担比率（分子）の構造'!J$53 &lt; 0, 0, '将来負担比率（分子）の構造'!J$53), NA())</f>
        <v>2915</v>
      </c>
      <c r="G67" s="160" t="e">
        <f>NA()</f>
        <v>#N/A</v>
      </c>
      <c r="H67" s="160" t="e">
        <f>NA()</f>
        <v>#N/A</v>
      </c>
      <c r="I67" s="160">
        <f>IF(ISNUMBER('将来負担比率（分子）の構造'!K$53), IF('将来負担比率（分子）の構造'!K$53 &lt; 0, 0, '将来負担比率（分子）の構造'!K$53), NA())</f>
        <v>1923</v>
      </c>
      <c r="J67" s="160" t="e">
        <f>NA()</f>
        <v>#N/A</v>
      </c>
      <c r="K67" s="160" t="e">
        <f>NA()</f>
        <v>#N/A</v>
      </c>
      <c r="L67" s="160">
        <f>IF(ISNUMBER('将来負担比率（分子）の構造'!L$53), IF('将来負担比率（分子）の構造'!L$53 &lt; 0, 0, '将来負担比率（分子）の構造'!L$53), NA())</f>
        <v>2111</v>
      </c>
      <c r="M67" s="160" t="e">
        <f>NA()</f>
        <v>#N/A</v>
      </c>
      <c r="N67" s="160" t="e">
        <f>NA()</f>
        <v>#N/A</v>
      </c>
      <c r="O67" s="160">
        <f>IF(ISNUMBER('将来負担比率（分子）の構造'!M$53), IF('将来負担比率（分子）の構造'!M$53 &lt; 0, 0, '将来負担比率（分子）の構造'!M$53), NA())</f>
        <v>2620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878</v>
      </c>
      <c r="C72" s="164">
        <f>基金残高に係る経年分析!G55</f>
        <v>941</v>
      </c>
      <c r="D72" s="164">
        <f>基金残高に係る経年分析!H55</f>
        <v>974</v>
      </c>
    </row>
    <row r="73" spans="1:16">
      <c r="A73" s="163" t="s">
        <v>71</v>
      </c>
      <c r="B73" s="164">
        <f>基金残高に係る経年分析!F56</f>
        <v>103</v>
      </c>
      <c r="C73" s="164">
        <f>基金残高に係る経年分析!G56</f>
        <v>143</v>
      </c>
      <c r="D73" s="164">
        <f>基金残高に係る経年分析!H56</f>
        <v>183</v>
      </c>
    </row>
    <row r="74" spans="1:16">
      <c r="A74" s="163" t="s">
        <v>72</v>
      </c>
      <c r="B74" s="164">
        <f>基金残高に係る経年分析!F57</f>
        <v>496</v>
      </c>
      <c r="C74" s="164">
        <f>基金残高に係る経年分析!G57</f>
        <v>521</v>
      </c>
      <c r="D74" s="164">
        <f>基金残高に係る経年分析!H57</f>
        <v>598</v>
      </c>
    </row>
  </sheetData>
  <sheetProtection algorithmName="SHA-512" hashValue="RN6B9roZmE6F5nRWjfyEY5/yaCabm+Wr34bC2KpbfF2+PupesojddcVkXQoWoOYsaf0+TXv0iygD4t1A75GVIQ==" saltValue="3jZ2d1Wx2wTroL6EpLlF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219</v>
      </c>
      <c r="C5" s="608"/>
      <c r="D5" s="608"/>
      <c r="E5" s="608"/>
      <c r="F5" s="608"/>
      <c r="G5" s="608"/>
      <c r="H5" s="608"/>
      <c r="I5" s="608"/>
      <c r="J5" s="608"/>
      <c r="K5" s="608"/>
      <c r="L5" s="608"/>
      <c r="M5" s="608"/>
      <c r="N5" s="608"/>
      <c r="O5" s="608"/>
      <c r="P5" s="608"/>
      <c r="Q5" s="609"/>
      <c r="R5" s="610">
        <v>895307</v>
      </c>
      <c r="S5" s="611"/>
      <c r="T5" s="611"/>
      <c r="U5" s="611"/>
      <c r="V5" s="611"/>
      <c r="W5" s="611"/>
      <c r="X5" s="611"/>
      <c r="Y5" s="612"/>
      <c r="Z5" s="613">
        <v>8.3000000000000007</v>
      </c>
      <c r="AA5" s="613"/>
      <c r="AB5" s="613"/>
      <c r="AC5" s="613"/>
      <c r="AD5" s="614">
        <v>895307</v>
      </c>
      <c r="AE5" s="614"/>
      <c r="AF5" s="614"/>
      <c r="AG5" s="614"/>
      <c r="AH5" s="614"/>
      <c r="AI5" s="614"/>
      <c r="AJ5" s="614"/>
      <c r="AK5" s="614"/>
      <c r="AL5" s="615">
        <v>19</v>
      </c>
      <c r="AM5" s="616"/>
      <c r="AN5" s="616"/>
      <c r="AO5" s="617"/>
      <c r="AP5" s="607" t="s">
        <v>220</v>
      </c>
      <c r="AQ5" s="608"/>
      <c r="AR5" s="608"/>
      <c r="AS5" s="608"/>
      <c r="AT5" s="608"/>
      <c r="AU5" s="608"/>
      <c r="AV5" s="608"/>
      <c r="AW5" s="608"/>
      <c r="AX5" s="608"/>
      <c r="AY5" s="608"/>
      <c r="AZ5" s="608"/>
      <c r="BA5" s="608"/>
      <c r="BB5" s="608"/>
      <c r="BC5" s="608"/>
      <c r="BD5" s="608"/>
      <c r="BE5" s="608"/>
      <c r="BF5" s="609"/>
      <c r="BG5" s="621">
        <v>894577</v>
      </c>
      <c r="BH5" s="622"/>
      <c r="BI5" s="622"/>
      <c r="BJ5" s="622"/>
      <c r="BK5" s="622"/>
      <c r="BL5" s="622"/>
      <c r="BM5" s="622"/>
      <c r="BN5" s="623"/>
      <c r="BO5" s="624">
        <v>99.9</v>
      </c>
      <c r="BP5" s="624"/>
      <c r="BQ5" s="624"/>
      <c r="BR5" s="624"/>
      <c r="BS5" s="625">
        <v>113875</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c r="B6" s="618" t="s">
        <v>224</v>
      </c>
      <c r="C6" s="619"/>
      <c r="D6" s="619"/>
      <c r="E6" s="619"/>
      <c r="F6" s="619"/>
      <c r="G6" s="619"/>
      <c r="H6" s="619"/>
      <c r="I6" s="619"/>
      <c r="J6" s="619"/>
      <c r="K6" s="619"/>
      <c r="L6" s="619"/>
      <c r="M6" s="619"/>
      <c r="N6" s="619"/>
      <c r="O6" s="619"/>
      <c r="P6" s="619"/>
      <c r="Q6" s="620"/>
      <c r="R6" s="621">
        <v>66747</v>
      </c>
      <c r="S6" s="622"/>
      <c r="T6" s="622"/>
      <c r="U6" s="622"/>
      <c r="V6" s="622"/>
      <c r="W6" s="622"/>
      <c r="X6" s="622"/>
      <c r="Y6" s="623"/>
      <c r="Z6" s="624">
        <v>0.6</v>
      </c>
      <c r="AA6" s="624"/>
      <c r="AB6" s="624"/>
      <c r="AC6" s="624"/>
      <c r="AD6" s="625">
        <v>66747</v>
      </c>
      <c r="AE6" s="625"/>
      <c r="AF6" s="625"/>
      <c r="AG6" s="625"/>
      <c r="AH6" s="625"/>
      <c r="AI6" s="625"/>
      <c r="AJ6" s="625"/>
      <c r="AK6" s="625"/>
      <c r="AL6" s="626">
        <v>1.4</v>
      </c>
      <c r="AM6" s="627"/>
      <c r="AN6" s="627"/>
      <c r="AO6" s="628"/>
      <c r="AP6" s="618" t="s">
        <v>225</v>
      </c>
      <c r="AQ6" s="619"/>
      <c r="AR6" s="619"/>
      <c r="AS6" s="619"/>
      <c r="AT6" s="619"/>
      <c r="AU6" s="619"/>
      <c r="AV6" s="619"/>
      <c r="AW6" s="619"/>
      <c r="AX6" s="619"/>
      <c r="AY6" s="619"/>
      <c r="AZ6" s="619"/>
      <c r="BA6" s="619"/>
      <c r="BB6" s="619"/>
      <c r="BC6" s="619"/>
      <c r="BD6" s="619"/>
      <c r="BE6" s="619"/>
      <c r="BF6" s="620"/>
      <c r="BG6" s="621">
        <v>894577</v>
      </c>
      <c r="BH6" s="622"/>
      <c r="BI6" s="622"/>
      <c r="BJ6" s="622"/>
      <c r="BK6" s="622"/>
      <c r="BL6" s="622"/>
      <c r="BM6" s="622"/>
      <c r="BN6" s="623"/>
      <c r="BO6" s="624">
        <v>99.9</v>
      </c>
      <c r="BP6" s="624"/>
      <c r="BQ6" s="624"/>
      <c r="BR6" s="624"/>
      <c r="BS6" s="625">
        <v>113875</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83037</v>
      </c>
      <c r="CS6" s="622"/>
      <c r="CT6" s="622"/>
      <c r="CU6" s="622"/>
      <c r="CV6" s="622"/>
      <c r="CW6" s="622"/>
      <c r="CX6" s="622"/>
      <c r="CY6" s="623"/>
      <c r="CZ6" s="615">
        <v>0.8</v>
      </c>
      <c r="DA6" s="616"/>
      <c r="DB6" s="616"/>
      <c r="DC6" s="635"/>
      <c r="DD6" s="630" t="s">
        <v>120</v>
      </c>
      <c r="DE6" s="622"/>
      <c r="DF6" s="622"/>
      <c r="DG6" s="622"/>
      <c r="DH6" s="622"/>
      <c r="DI6" s="622"/>
      <c r="DJ6" s="622"/>
      <c r="DK6" s="622"/>
      <c r="DL6" s="622"/>
      <c r="DM6" s="622"/>
      <c r="DN6" s="622"/>
      <c r="DO6" s="622"/>
      <c r="DP6" s="623"/>
      <c r="DQ6" s="630">
        <v>82977</v>
      </c>
      <c r="DR6" s="622"/>
      <c r="DS6" s="622"/>
      <c r="DT6" s="622"/>
      <c r="DU6" s="622"/>
      <c r="DV6" s="622"/>
      <c r="DW6" s="622"/>
      <c r="DX6" s="622"/>
      <c r="DY6" s="622"/>
      <c r="DZ6" s="622"/>
      <c r="EA6" s="622"/>
      <c r="EB6" s="622"/>
      <c r="EC6" s="631"/>
    </row>
    <row r="7" spans="2:143" ht="11.25" customHeight="1">
      <c r="B7" s="618" t="s">
        <v>227</v>
      </c>
      <c r="C7" s="619"/>
      <c r="D7" s="619"/>
      <c r="E7" s="619"/>
      <c r="F7" s="619"/>
      <c r="G7" s="619"/>
      <c r="H7" s="619"/>
      <c r="I7" s="619"/>
      <c r="J7" s="619"/>
      <c r="K7" s="619"/>
      <c r="L7" s="619"/>
      <c r="M7" s="619"/>
      <c r="N7" s="619"/>
      <c r="O7" s="619"/>
      <c r="P7" s="619"/>
      <c r="Q7" s="620"/>
      <c r="R7" s="621">
        <v>1168</v>
      </c>
      <c r="S7" s="622"/>
      <c r="T7" s="622"/>
      <c r="U7" s="622"/>
      <c r="V7" s="622"/>
      <c r="W7" s="622"/>
      <c r="X7" s="622"/>
      <c r="Y7" s="623"/>
      <c r="Z7" s="624">
        <v>0</v>
      </c>
      <c r="AA7" s="624"/>
      <c r="AB7" s="624"/>
      <c r="AC7" s="624"/>
      <c r="AD7" s="625">
        <v>1168</v>
      </c>
      <c r="AE7" s="625"/>
      <c r="AF7" s="625"/>
      <c r="AG7" s="625"/>
      <c r="AH7" s="625"/>
      <c r="AI7" s="625"/>
      <c r="AJ7" s="625"/>
      <c r="AK7" s="625"/>
      <c r="AL7" s="626">
        <v>0</v>
      </c>
      <c r="AM7" s="627"/>
      <c r="AN7" s="627"/>
      <c r="AO7" s="628"/>
      <c r="AP7" s="618" t="s">
        <v>228</v>
      </c>
      <c r="AQ7" s="619"/>
      <c r="AR7" s="619"/>
      <c r="AS7" s="619"/>
      <c r="AT7" s="619"/>
      <c r="AU7" s="619"/>
      <c r="AV7" s="619"/>
      <c r="AW7" s="619"/>
      <c r="AX7" s="619"/>
      <c r="AY7" s="619"/>
      <c r="AZ7" s="619"/>
      <c r="BA7" s="619"/>
      <c r="BB7" s="619"/>
      <c r="BC7" s="619"/>
      <c r="BD7" s="619"/>
      <c r="BE7" s="619"/>
      <c r="BF7" s="620"/>
      <c r="BG7" s="621">
        <v>330196</v>
      </c>
      <c r="BH7" s="622"/>
      <c r="BI7" s="622"/>
      <c r="BJ7" s="622"/>
      <c r="BK7" s="622"/>
      <c r="BL7" s="622"/>
      <c r="BM7" s="622"/>
      <c r="BN7" s="623"/>
      <c r="BO7" s="624">
        <v>36.9</v>
      </c>
      <c r="BP7" s="624"/>
      <c r="BQ7" s="624"/>
      <c r="BR7" s="624"/>
      <c r="BS7" s="625">
        <v>13384</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2170391</v>
      </c>
      <c r="CS7" s="622"/>
      <c r="CT7" s="622"/>
      <c r="CU7" s="622"/>
      <c r="CV7" s="622"/>
      <c r="CW7" s="622"/>
      <c r="CX7" s="622"/>
      <c r="CY7" s="623"/>
      <c r="CZ7" s="624">
        <v>20.399999999999999</v>
      </c>
      <c r="DA7" s="624"/>
      <c r="DB7" s="624"/>
      <c r="DC7" s="624"/>
      <c r="DD7" s="630">
        <v>239859</v>
      </c>
      <c r="DE7" s="622"/>
      <c r="DF7" s="622"/>
      <c r="DG7" s="622"/>
      <c r="DH7" s="622"/>
      <c r="DI7" s="622"/>
      <c r="DJ7" s="622"/>
      <c r="DK7" s="622"/>
      <c r="DL7" s="622"/>
      <c r="DM7" s="622"/>
      <c r="DN7" s="622"/>
      <c r="DO7" s="622"/>
      <c r="DP7" s="623"/>
      <c r="DQ7" s="630">
        <v>1854643</v>
      </c>
      <c r="DR7" s="622"/>
      <c r="DS7" s="622"/>
      <c r="DT7" s="622"/>
      <c r="DU7" s="622"/>
      <c r="DV7" s="622"/>
      <c r="DW7" s="622"/>
      <c r="DX7" s="622"/>
      <c r="DY7" s="622"/>
      <c r="DZ7" s="622"/>
      <c r="EA7" s="622"/>
      <c r="EB7" s="622"/>
      <c r="EC7" s="631"/>
    </row>
    <row r="8" spans="2:143" ht="11.25" customHeight="1">
      <c r="B8" s="618" t="s">
        <v>230</v>
      </c>
      <c r="C8" s="619"/>
      <c r="D8" s="619"/>
      <c r="E8" s="619"/>
      <c r="F8" s="619"/>
      <c r="G8" s="619"/>
      <c r="H8" s="619"/>
      <c r="I8" s="619"/>
      <c r="J8" s="619"/>
      <c r="K8" s="619"/>
      <c r="L8" s="619"/>
      <c r="M8" s="619"/>
      <c r="N8" s="619"/>
      <c r="O8" s="619"/>
      <c r="P8" s="619"/>
      <c r="Q8" s="620"/>
      <c r="R8" s="621">
        <v>1650</v>
      </c>
      <c r="S8" s="622"/>
      <c r="T8" s="622"/>
      <c r="U8" s="622"/>
      <c r="V8" s="622"/>
      <c r="W8" s="622"/>
      <c r="X8" s="622"/>
      <c r="Y8" s="623"/>
      <c r="Z8" s="624">
        <v>0</v>
      </c>
      <c r="AA8" s="624"/>
      <c r="AB8" s="624"/>
      <c r="AC8" s="624"/>
      <c r="AD8" s="625">
        <v>1650</v>
      </c>
      <c r="AE8" s="625"/>
      <c r="AF8" s="625"/>
      <c r="AG8" s="625"/>
      <c r="AH8" s="625"/>
      <c r="AI8" s="625"/>
      <c r="AJ8" s="625"/>
      <c r="AK8" s="625"/>
      <c r="AL8" s="626">
        <v>0</v>
      </c>
      <c r="AM8" s="627"/>
      <c r="AN8" s="627"/>
      <c r="AO8" s="628"/>
      <c r="AP8" s="618" t="s">
        <v>231</v>
      </c>
      <c r="AQ8" s="619"/>
      <c r="AR8" s="619"/>
      <c r="AS8" s="619"/>
      <c r="AT8" s="619"/>
      <c r="AU8" s="619"/>
      <c r="AV8" s="619"/>
      <c r="AW8" s="619"/>
      <c r="AX8" s="619"/>
      <c r="AY8" s="619"/>
      <c r="AZ8" s="619"/>
      <c r="BA8" s="619"/>
      <c r="BB8" s="619"/>
      <c r="BC8" s="619"/>
      <c r="BD8" s="619"/>
      <c r="BE8" s="619"/>
      <c r="BF8" s="620"/>
      <c r="BG8" s="621">
        <v>12768</v>
      </c>
      <c r="BH8" s="622"/>
      <c r="BI8" s="622"/>
      <c r="BJ8" s="622"/>
      <c r="BK8" s="622"/>
      <c r="BL8" s="622"/>
      <c r="BM8" s="622"/>
      <c r="BN8" s="623"/>
      <c r="BO8" s="624">
        <v>1.4</v>
      </c>
      <c r="BP8" s="624"/>
      <c r="BQ8" s="624"/>
      <c r="BR8" s="624"/>
      <c r="BS8" s="630" t="s">
        <v>130</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2375507</v>
      </c>
      <c r="CS8" s="622"/>
      <c r="CT8" s="622"/>
      <c r="CU8" s="622"/>
      <c r="CV8" s="622"/>
      <c r="CW8" s="622"/>
      <c r="CX8" s="622"/>
      <c r="CY8" s="623"/>
      <c r="CZ8" s="624">
        <v>22.4</v>
      </c>
      <c r="DA8" s="624"/>
      <c r="DB8" s="624"/>
      <c r="DC8" s="624"/>
      <c r="DD8" s="630">
        <v>3539</v>
      </c>
      <c r="DE8" s="622"/>
      <c r="DF8" s="622"/>
      <c r="DG8" s="622"/>
      <c r="DH8" s="622"/>
      <c r="DI8" s="622"/>
      <c r="DJ8" s="622"/>
      <c r="DK8" s="622"/>
      <c r="DL8" s="622"/>
      <c r="DM8" s="622"/>
      <c r="DN8" s="622"/>
      <c r="DO8" s="622"/>
      <c r="DP8" s="623"/>
      <c r="DQ8" s="630">
        <v>1244436</v>
      </c>
      <c r="DR8" s="622"/>
      <c r="DS8" s="622"/>
      <c r="DT8" s="622"/>
      <c r="DU8" s="622"/>
      <c r="DV8" s="622"/>
      <c r="DW8" s="622"/>
      <c r="DX8" s="622"/>
      <c r="DY8" s="622"/>
      <c r="DZ8" s="622"/>
      <c r="EA8" s="622"/>
      <c r="EB8" s="622"/>
      <c r="EC8" s="631"/>
    </row>
    <row r="9" spans="2:143" ht="11.25" customHeight="1">
      <c r="B9" s="618" t="s">
        <v>233</v>
      </c>
      <c r="C9" s="619"/>
      <c r="D9" s="619"/>
      <c r="E9" s="619"/>
      <c r="F9" s="619"/>
      <c r="G9" s="619"/>
      <c r="H9" s="619"/>
      <c r="I9" s="619"/>
      <c r="J9" s="619"/>
      <c r="K9" s="619"/>
      <c r="L9" s="619"/>
      <c r="M9" s="619"/>
      <c r="N9" s="619"/>
      <c r="O9" s="619"/>
      <c r="P9" s="619"/>
      <c r="Q9" s="620"/>
      <c r="R9" s="621">
        <v>1664</v>
      </c>
      <c r="S9" s="622"/>
      <c r="T9" s="622"/>
      <c r="U9" s="622"/>
      <c r="V9" s="622"/>
      <c r="W9" s="622"/>
      <c r="X9" s="622"/>
      <c r="Y9" s="623"/>
      <c r="Z9" s="624">
        <v>0</v>
      </c>
      <c r="AA9" s="624"/>
      <c r="AB9" s="624"/>
      <c r="AC9" s="624"/>
      <c r="AD9" s="625">
        <v>1664</v>
      </c>
      <c r="AE9" s="625"/>
      <c r="AF9" s="625"/>
      <c r="AG9" s="625"/>
      <c r="AH9" s="625"/>
      <c r="AI9" s="625"/>
      <c r="AJ9" s="625"/>
      <c r="AK9" s="625"/>
      <c r="AL9" s="626">
        <v>0</v>
      </c>
      <c r="AM9" s="627"/>
      <c r="AN9" s="627"/>
      <c r="AO9" s="628"/>
      <c r="AP9" s="618" t="s">
        <v>234</v>
      </c>
      <c r="AQ9" s="619"/>
      <c r="AR9" s="619"/>
      <c r="AS9" s="619"/>
      <c r="AT9" s="619"/>
      <c r="AU9" s="619"/>
      <c r="AV9" s="619"/>
      <c r="AW9" s="619"/>
      <c r="AX9" s="619"/>
      <c r="AY9" s="619"/>
      <c r="AZ9" s="619"/>
      <c r="BA9" s="619"/>
      <c r="BB9" s="619"/>
      <c r="BC9" s="619"/>
      <c r="BD9" s="619"/>
      <c r="BE9" s="619"/>
      <c r="BF9" s="620"/>
      <c r="BG9" s="621">
        <v>240562</v>
      </c>
      <c r="BH9" s="622"/>
      <c r="BI9" s="622"/>
      <c r="BJ9" s="622"/>
      <c r="BK9" s="622"/>
      <c r="BL9" s="622"/>
      <c r="BM9" s="622"/>
      <c r="BN9" s="623"/>
      <c r="BO9" s="624">
        <v>26.9</v>
      </c>
      <c r="BP9" s="624"/>
      <c r="BQ9" s="624"/>
      <c r="BR9" s="624"/>
      <c r="BS9" s="630" t="s">
        <v>130</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1509564</v>
      </c>
      <c r="CS9" s="622"/>
      <c r="CT9" s="622"/>
      <c r="CU9" s="622"/>
      <c r="CV9" s="622"/>
      <c r="CW9" s="622"/>
      <c r="CX9" s="622"/>
      <c r="CY9" s="623"/>
      <c r="CZ9" s="624">
        <v>14.2</v>
      </c>
      <c r="DA9" s="624"/>
      <c r="DB9" s="624"/>
      <c r="DC9" s="624"/>
      <c r="DD9" s="630">
        <v>77639</v>
      </c>
      <c r="DE9" s="622"/>
      <c r="DF9" s="622"/>
      <c r="DG9" s="622"/>
      <c r="DH9" s="622"/>
      <c r="DI9" s="622"/>
      <c r="DJ9" s="622"/>
      <c r="DK9" s="622"/>
      <c r="DL9" s="622"/>
      <c r="DM9" s="622"/>
      <c r="DN9" s="622"/>
      <c r="DO9" s="622"/>
      <c r="DP9" s="623"/>
      <c r="DQ9" s="630">
        <v>1313630</v>
      </c>
      <c r="DR9" s="622"/>
      <c r="DS9" s="622"/>
      <c r="DT9" s="622"/>
      <c r="DU9" s="622"/>
      <c r="DV9" s="622"/>
      <c r="DW9" s="622"/>
      <c r="DX9" s="622"/>
      <c r="DY9" s="622"/>
      <c r="DZ9" s="622"/>
      <c r="EA9" s="622"/>
      <c r="EB9" s="622"/>
      <c r="EC9" s="631"/>
    </row>
    <row r="10" spans="2:143" ht="11.25" customHeight="1">
      <c r="B10" s="618" t="s">
        <v>236</v>
      </c>
      <c r="C10" s="619"/>
      <c r="D10" s="619"/>
      <c r="E10" s="619"/>
      <c r="F10" s="619"/>
      <c r="G10" s="619"/>
      <c r="H10" s="619"/>
      <c r="I10" s="619"/>
      <c r="J10" s="619"/>
      <c r="K10" s="619"/>
      <c r="L10" s="619"/>
      <c r="M10" s="619"/>
      <c r="N10" s="619"/>
      <c r="O10" s="619"/>
      <c r="P10" s="619"/>
      <c r="Q10" s="620"/>
      <c r="R10" s="621" t="s">
        <v>120</v>
      </c>
      <c r="S10" s="622"/>
      <c r="T10" s="622"/>
      <c r="U10" s="622"/>
      <c r="V10" s="622"/>
      <c r="W10" s="622"/>
      <c r="X10" s="622"/>
      <c r="Y10" s="623"/>
      <c r="Z10" s="624" t="s">
        <v>237</v>
      </c>
      <c r="AA10" s="624"/>
      <c r="AB10" s="624"/>
      <c r="AC10" s="624"/>
      <c r="AD10" s="625" t="s">
        <v>120</v>
      </c>
      <c r="AE10" s="625"/>
      <c r="AF10" s="625"/>
      <c r="AG10" s="625"/>
      <c r="AH10" s="625"/>
      <c r="AI10" s="625"/>
      <c r="AJ10" s="625"/>
      <c r="AK10" s="625"/>
      <c r="AL10" s="626" t="s">
        <v>120</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38341</v>
      </c>
      <c r="BH10" s="622"/>
      <c r="BI10" s="622"/>
      <c r="BJ10" s="622"/>
      <c r="BK10" s="622"/>
      <c r="BL10" s="622"/>
      <c r="BM10" s="622"/>
      <c r="BN10" s="623"/>
      <c r="BO10" s="624">
        <v>4.3</v>
      </c>
      <c r="BP10" s="624"/>
      <c r="BQ10" s="624"/>
      <c r="BR10" s="624"/>
      <c r="BS10" s="630">
        <v>6477</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7925</v>
      </c>
      <c r="CS10" s="622"/>
      <c r="CT10" s="622"/>
      <c r="CU10" s="622"/>
      <c r="CV10" s="622"/>
      <c r="CW10" s="622"/>
      <c r="CX10" s="622"/>
      <c r="CY10" s="623"/>
      <c r="CZ10" s="624">
        <v>0.1</v>
      </c>
      <c r="DA10" s="624"/>
      <c r="DB10" s="624"/>
      <c r="DC10" s="624"/>
      <c r="DD10" s="630" t="s">
        <v>120</v>
      </c>
      <c r="DE10" s="622"/>
      <c r="DF10" s="622"/>
      <c r="DG10" s="622"/>
      <c r="DH10" s="622"/>
      <c r="DI10" s="622"/>
      <c r="DJ10" s="622"/>
      <c r="DK10" s="622"/>
      <c r="DL10" s="622"/>
      <c r="DM10" s="622"/>
      <c r="DN10" s="622"/>
      <c r="DO10" s="622"/>
      <c r="DP10" s="623"/>
      <c r="DQ10" s="630">
        <v>6425</v>
      </c>
      <c r="DR10" s="622"/>
      <c r="DS10" s="622"/>
      <c r="DT10" s="622"/>
      <c r="DU10" s="622"/>
      <c r="DV10" s="622"/>
      <c r="DW10" s="622"/>
      <c r="DX10" s="622"/>
      <c r="DY10" s="622"/>
      <c r="DZ10" s="622"/>
      <c r="EA10" s="622"/>
      <c r="EB10" s="622"/>
      <c r="EC10" s="631"/>
    </row>
    <row r="11" spans="2:143" ht="11.25" customHeight="1">
      <c r="B11" s="618" t="s">
        <v>240</v>
      </c>
      <c r="C11" s="619"/>
      <c r="D11" s="619"/>
      <c r="E11" s="619"/>
      <c r="F11" s="619"/>
      <c r="G11" s="619"/>
      <c r="H11" s="619"/>
      <c r="I11" s="619"/>
      <c r="J11" s="619"/>
      <c r="K11" s="619"/>
      <c r="L11" s="619"/>
      <c r="M11" s="619"/>
      <c r="N11" s="619"/>
      <c r="O11" s="619"/>
      <c r="P11" s="619"/>
      <c r="Q11" s="620"/>
      <c r="R11" s="621" t="s">
        <v>120</v>
      </c>
      <c r="S11" s="622"/>
      <c r="T11" s="622"/>
      <c r="U11" s="622"/>
      <c r="V11" s="622"/>
      <c r="W11" s="622"/>
      <c r="X11" s="622"/>
      <c r="Y11" s="623"/>
      <c r="Z11" s="624" t="s">
        <v>130</v>
      </c>
      <c r="AA11" s="624"/>
      <c r="AB11" s="624"/>
      <c r="AC11" s="624"/>
      <c r="AD11" s="625" t="s">
        <v>120</v>
      </c>
      <c r="AE11" s="625"/>
      <c r="AF11" s="625"/>
      <c r="AG11" s="625"/>
      <c r="AH11" s="625"/>
      <c r="AI11" s="625"/>
      <c r="AJ11" s="625"/>
      <c r="AK11" s="625"/>
      <c r="AL11" s="626" t="s">
        <v>120</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38525</v>
      </c>
      <c r="BH11" s="622"/>
      <c r="BI11" s="622"/>
      <c r="BJ11" s="622"/>
      <c r="BK11" s="622"/>
      <c r="BL11" s="622"/>
      <c r="BM11" s="622"/>
      <c r="BN11" s="623"/>
      <c r="BO11" s="624">
        <v>4.3</v>
      </c>
      <c r="BP11" s="624"/>
      <c r="BQ11" s="624"/>
      <c r="BR11" s="624"/>
      <c r="BS11" s="630">
        <v>6907</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163947</v>
      </c>
      <c r="CS11" s="622"/>
      <c r="CT11" s="622"/>
      <c r="CU11" s="622"/>
      <c r="CV11" s="622"/>
      <c r="CW11" s="622"/>
      <c r="CX11" s="622"/>
      <c r="CY11" s="623"/>
      <c r="CZ11" s="624">
        <v>1.5</v>
      </c>
      <c r="DA11" s="624"/>
      <c r="DB11" s="624"/>
      <c r="DC11" s="624"/>
      <c r="DD11" s="630">
        <v>38442</v>
      </c>
      <c r="DE11" s="622"/>
      <c r="DF11" s="622"/>
      <c r="DG11" s="622"/>
      <c r="DH11" s="622"/>
      <c r="DI11" s="622"/>
      <c r="DJ11" s="622"/>
      <c r="DK11" s="622"/>
      <c r="DL11" s="622"/>
      <c r="DM11" s="622"/>
      <c r="DN11" s="622"/>
      <c r="DO11" s="622"/>
      <c r="DP11" s="623"/>
      <c r="DQ11" s="630">
        <v>83276</v>
      </c>
      <c r="DR11" s="622"/>
      <c r="DS11" s="622"/>
      <c r="DT11" s="622"/>
      <c r="DU11" s="622"/>
      <c r="DV11" s="622"/>
      <c r="DW11" s="622"/>
      <c r="DX11" s="622"/>
      <c r="DY11" s="622"/>
      <c r="DZ11" s="622"/>
      <c r="EA11" s="622"/>
      <c r="EB11" s="622"/>
      <c r="EC11" s="631"/>
    </row>
    <row r="12" spans="2:143" ht="11.25" customHeight="1">
      <c r="B12" s="618" t="s">
        <v>243</v>
      </c>
      <c r="C12" s="619"/>
      <c r="D12" s="619"/>
      <c r="E12" s="619"/>
      <c r="F12" s="619"/>
      <c r="G12" s="619"/>
      <c r="H12" s="619"/>
      <c r="I12" s="619"/>
      <c r="J12" s="619"/>
      <c r="K12" s="619"/>
      <c r="L12" s="619"/>
      <c r="M12" s="619"/>
      <c r="N12" s="619"/>
      <c r="O12" s="619"/>
      <c r="P12" s="619"/>
      <c r="Q12" s="620"/>
      <c r="R12" s="621">
        <v>179662</v>
      </c>
      <c r="S12" s="622"/>
      <c r="T12" s="622"/>
      <c r="U12" s="622"/>
      <c r="V12" s="622"/>
      <c r="W12" s="622"/>
      <c r="X12" s="622"/>
      <c r="Y12" s="623"/>
      <c r="Z12" s="624">
        <v>1.7</v>
      </c>
      <c r="AA12" s="624"/>
      <c r="AB12" s="624"/>
      <c r="AC12" s="624"/>
      <c r="AD12" s="625">
        <v>179662</v>
      </c>
      <c r="AE12" s="625"/>
      <c r="AF12" s="625"/>
      <c r="AG12" s="625"/>
      <c r="AH12" s="625"/>
      <c r="AI12" s="625"/>
      <c r="AJ12" s="625"/>
      <c r="AK12" s="625"/>
      <c r="AL12" s="626">
        <v>3.8</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447664</v>
      </c>
      <c r="BH12" s="622"/>
      <c r="BI12" s="622"/>
      <c r="BJ12" s="622"/>
      <c r="BK12" s="622"/>
      <c r="BL12" s="622"/>
      <c r="BM12" s="622"/>
      <c r="BN12" s="623"/>
      <c r="BO12" s="624">
        <v>50</v>
      </c>
      <c r="BP12" s="624"/>
      <c r="BQ12" s="624"/>
      <c r="BR12" s="624"/>
      <c r="BS12" s="630">
        <v>99195</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235238</v>
      </c>
      <c r="CS12" s="622"/>
      <c r="CT12" s="622"/>
      <c r="CU12" s="622"/>
      <c r="CV12" s="622"/>
      <c r="CW12" s="622"/>
      <c r="CX12" s="622"/>
      <c r="CY12" s="623"/>
      <c r="CZ12" s="624">
        <v>2.2000000000000002</v>
      </c>
      <c r="DA12" s="624"/>
      <c r="DB12" s="624"/>
      <c r="DC12" s="624"/>
      <c r="DD12" s="630">
        <v>51697</v>
      </c>
      <c r="DE12" s="622"/>
      <c r="DF12" s="622"/>
      <c r="DG12" s="622"/>
      <c r="DH12" s="622"/>
      <c r="DI12" s="622"/>
      <c r="DJ12" s="622"/>
      <c r="DK12" s="622"/>
      <c r="DL12" s="622"/>
      <c r="DM12" s="622"/>
      <c r="DN12" s="622"/>
      <c r="DO12" s="622"/>
      <c r="DP12" s="623"/>
      <c r="DQ12" s="630">
        <v>193993</v>
      </c>
      <c r="DR12" s="622"/>
      <c r="DS12" s="622"/>
      <c r="DT12" s="622"/>
      <c r="DU12" s="622"/>
      <c r="DV12" s="622"/>
      <c r="DW12" s="622"/>
      <c r="DX12" s="622"/>
      <c r="DY12" s="622"/>
      <c r="DZ12" s="622"/>
      <c r="EA12" s="622"/>
      <c r="EB12" s="622"/>
      <c r="EC12" s="631"/>
    </row>
    <row r="13" spans="2:143" ht="11.25" customHeight="1">
      <c r="B13" s="618" t="s">
        <v>246</v>
      </c>
      <c r="C13" s="619"/>
      <c r="D13" s="619"/>
      <c r="E13" s="619"/>
      <c r="F13" s="619"/>
      <c r="G13" s="619"/>
      <c r="H13" s="619"/>
      <c r="I13" s="619"/>
      <c r="J13" s="619"/>
      <c r="K13" s="619"/>
      <c r="L13" s="619"/>
      <c r="M13" s="619"/>
      <c r="N13" s="619"/>
      <c r="O13" s="619"/>
      <c r="P13" s="619"/>
      <c r="Q13" s="620"/>
      <c r="R13" s="621">
        <v>930</v>
      </c>
      <c r="S13" s="622"/>
      <c r="T13" s="622"/>
      <c r="U13" s="622"/>
      <c r="V13" s="622"/>
      <c r="W13" s="622"/>
      <c r="X13" s="622"/>
      <c r="Y13" s="623"/>
      <c r="Z13" s="624">
        <v>0</v>
      </c>
      <c r="AA13" s="624"/>
      <c r="AB13" s="624"/>
      <c r="AC13" s="624"/>
      <c r="AD13" s="625">
        <v>930</v>
      </c>
      <c r="AE13" s="625"/>
      <c r="AF13" s="625"/>
      <c r="AG13" s="625"/>
      <c r="AH13" s="625"/>
      <c r="AI13" s="625"/>
      <c r="AJ13" s="625"/>
      <c r="AK13" s="625"/>
      <c r="AL13" s="626">
        <v>0</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439376</v>
      </c>
      <c r="BH13" s="622"/>
      <c r="BI13" s="622"/>
      <c r="BJ13" s="622"/>
      <c r="BK13" s="622"/>
      <c r="BL13" s="622"/>
      <c r="BM13" s="622"/>
      <c r="BN13" s="623"/>
      <c r="BO13" s="624">
        <v>49.1</v>
      </c>
      <c r="BP13" s="624"/>
      <c r="BQ13" s="624"/>
      <c r="BR13" s="624"/>
      <c r="BS13" s="630">
        <v>99195</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1604351</v>
      </c>
      <c r="CS13" s="622"/>
      <c r="CT13" s="622"/>
      <c r="CU13" s="622"/>
      <c r="CV13" s="622"/>
      <c r="CW13" s="622"/>
      <c r="CX13" s="622"/>
      <c r="CY13" s="623"/>
      <c r="CZ13" s="624">
        <v>15.1</v>
      </c>
      <c r="DA13" s="624"/>
      <c r="DB13" s="624"/>
      <c r="DC13" s="624"/>
      <c r="DD13" s="630">
        <v>705385</v>
      </c>
      <c r="DE13" s="622"/>
      <c r="DF13" s="622"/>
      <c r="DG13" s="622"/>
      <c r="DH13" s="622"/>
      <c r="DI13" s="622"/>
      <c r="DJ13" s="622"/>
      <c r="DK13" s="622"/>
      <c r="DL13" s="622"/>
      <c r="DM13" s="622"/>
      <c r="DN13" s="622"/>
      <c r="DO13" s="622"/>
      <c r="DP13" s="623"/>
      <c r="DQ13" s="630">
        <v>855325</v>
      </c>
      <c r="DR13" s="622"/>
      <c r="DS13" s="622"/>
      <c r="DT13" s="622"/>
      <c r="DU13" s="622"/>
      <c r="DV13" s="622"/>
      <c r="DW13" s="622"/>
      <c r="DX13" s="622"/>
      <c r="DY13" s="622"/>
      <c r="DZ13" s="622"/>
      <c r="EA13" s="622"/>
      <c r="EB13" s="622"/>
      <c r="EC13" s="631"/>
    </row>
    <row r="14" spans="2:143" ht="11.25" customHeight="1">
      <c r="B14" s="618" t="s">
        <v>249</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24" t="s">
        <v>237</v>
      </c>
      <c r="AA14" s="624"/>
      <c r="AB14" s="624"/>
      <c r="AC14" s="624"/>
      <c r="AD14" s="625" t="s">
        <v>237</v>
      </c>
      <c r="AE14" s="625"/>
      <c r="AF14" s="625"/>
      <c r="AG14" s="625"/>
      <c r="AH14" s="625"/>
      <c r="AI14" s="625"/>
      <c r="AJ14" s="625"/>
      <c r="AK14" s="625"/>
      <c r="AL14" s="626" t="s">
        <v>130</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18692</v>
      </c>
      <c r="BH14" s="622"/>
      <c r="BI14" s="622"/>
      <c r="BJ14" s="622"/>
      <c r="BK14" s="622"/>
      <c r="BL14" s="622"/>
      <c r="BM14" s="622"/>
      <c r="BN14" s="623"/>
      <c r="BO14" s="624">
        <v>2.1</v>
      </c>
      <c r="BP14" s="624"/>
      <c r="BQ14" s="624"/>
      <c r="BR14" s="624"/>
      <c r="BS14" s="630" t="s">
        <v>130</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231134</v>
      </c>
      <c r="CS14" s="622"/>
      <c r="CT14" s="622"/>
      <c r="CU14" s="622"/>
      <c r="CV14" s="622"/>
      <c r="CW14" s="622"/>
      <c r="CX14" s="622"/>
      <c r="CY14" s="623"/>
      <c r="CZ14" s="624">
        <v>2.2000000000000002</v>
      </c>
      <c r="DA14" s="624"/>
      <c r="DB14" s="624"/>
      <c r="DC14" s="624"/>
      <c r="DD14" s="630" t="s">
        <v>120</v>
      </c>
      <c r="DE14" s="622"/>
      <c r="DF14" s="622"/>
      <c r="DG14" s="622"/>
      <c r="DH14" s="622"/>
      <c r="DI14" s="622"/>
      <c r="DJ14" s="622"/>
      <c r="DK14" s="622"/>
      <c r="DL14" s="622"/>
      <c r="DM14" s="622"/>
      <c r="DN14" s="622"/>
      <c r="DO14" s="622"/>
      <c r="DP14" s="623"/>
      <c r="DQ14" s="630">
        <v>229787</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16637</v>
      </c>
      <c r="S15" s="622"/>
      <c r="T15" s="622"/>
      <c r="U15" s="622"/>
      <c r="V15" s="622"/>
      <c r="W15" s="622"/>
      <c r="X15" s="622"/>
      <c r="Y15" s="623"/>
      <c r="Z15" s="624">
        <v>0.2</v>
      </c>
      <c r="AA15" s="624"/>
      <c r="AB15" s="624"/>
      <c r="AC15" s="624"/>
      <c r="AD15" s="625">
        <v>16637</v>
      </c>
      <c r="AE15" s="625"/>
      <c r="AF15" s="625"/>
      <c r="AG15" s="625"/>
      <c r="AH15" s="625"/>
      <c r="AI15" s="625"/>
      <c r="AJ15" s="625"/>
      <c r="AK15" s="625"/>
      <c r="AL15" s="626">
        <v>0.4</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83765</v>
      </c>
      <c r="BH15" s="622"/>
      <c r="BI15" s="622"/>
      <c r="BJ15" s="622"/>
      <c r="BK15" s="622"/>
      <c r="BL15" s="622"/>
      <c r="BM15" s="622"/>
      <c r="BN15" s="623"/>
      <c r="BO15" s="624">
        <v>9.4</v>
      </c>
      <c r="BP15" s="624"/>
      <c r="BQ15" s="624"/>
      <c r="BR15" s="624"/>
      <c r="BS15" s="630" t="s">
        <v>120</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1437616</v>
      </c>
      <c r="CS15" s="622"/>
      <c r="CT15" s="622"/>
      <c r="CU15" s="622"/>
      <c r="CV15" s="622"/>
      <c r="CW15" s="622"/>
      <c r="CX15" s="622"/>
      <c r="CY15" s="623"/>
      <c r="CZ15" s="624">
        <v>13.5</v>
      </c>
      <c r="DA15" s="624"/>
      <c r="DB15" s="624"/>
      <c r="DC15" s="624"/>
      <c r="DD15" s="630">
        <v>644751</v>
      </c>
      <c r="DE15" s="622"/>
      <c r="DF15" s="622"/>
      <c r="DG15" s="622"/>
      <c r="DH15" s="622"/>
      <c r="DI15" s="622"/>
      <c r="DJ15" s="622"/>
      <c r="DK15" s="622"/>
      <c r="DL15" s="622"/>
      <c r="DM15" s="622"/>
      <c r="DN15" s="622"/>
      <c r="DO15" s="622"/>
      <c r="DP15" s="623"/>
      <c r="DQ15" s="630">
        <v>736696</v>
      </c>
      <c r="DR15" s="622"/>
      <c r="DS15" s="622"/>
      <c r="DT15" s="622"/>
      <c r="DU15" s="622"/>
      <c r="DV15" s="622"/>
      <c r="DW15" s="622"/>
      <c r="DX15" s="622"/>
      <c r="DY15" s="622"/>
      <c r="DZ15" s="622"/>
      <c r="EA15" s="622"/>
      <c r="EB15" s="622"/>
      <c r="EC15" s="631"/>
    </row>
    <row r="16" spans="2:143" ht="11.25" customHeight="1">
      <c r="B16" s="618" t="s">
        <v>255</v>
      </c>
      <c r="C16" s="619"/>
      <c r="D16" s="619"/>
      <c r="E16" s="619"/>
      <c r="F16" s="619"/>
      <c r="G16" s="619"/>
      <c r="H16" s="619"/>
      <c r="I16" s="619"/>
      <c r="J16" s="619"/>
      <c r="K16" s="619"/>
      <c r="L16" s="619"/>
      <c r="M16" s="619"/>
      <c r="N16" s="619"/>
      <c r="O16" s="619"/>
      <c r="P16" s="619"/>
      <c r="Q16" s="620"/>
      <c r="R16" s="621" t="s">
        <v>120</v>
      </c>
      <c r="S16" s="622"/>
      <c r="T16" s="622"/>
      <c r="U16" s="622"/>
      <c r="V16" s="622"/>
      <c r="W16" s="622"/>
      <c r="X16" s="622"/>
      <c r="Y16" s="623"/>
      <c r="Z16" s="624" t="s">
        <v>120</v>
      </c>
      <c r="AA16" s="624"/>
      <c r="AB16" s="624"/>
      <c r="AC16" s="624"/>
      <c r="AD16" s="625" t="s">
        <v>120</v>
      </c>
      <c r="AE16" s="625"/>
      <c r="AF16" s="625"/>
      <c r="AG16" s="625"/>
      <c r="AH16" s="625"/>
      <c r="AI16" s="625"/>
      <c r="AJ16" s="625"/>
      <c r="AK16" s="625"/>
      <c r="AL16" s="626" t="s">
        <v>237</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v>14260</v>
      </c>
      <c r="BH16" s="622"/>
      <c r="BI16" s="622"/>
      <c r="BJ16" s="622"/>
      <c r="BK16" s="622"/>
      <c r="BL16" s="622"/>
      <c r="BM16" s="622"/>
      <c r="BN16" s="623"/>
      <c r="BO16" s="624">
        <v>1.6</v>
      </c>
      <c r="BP16" s="624"/>
      <c r="BQ16" s="624"/>
      <c r="BR16" s="624"/>
      <c r="BS16" s="630">
        <v>1296</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13585</v>
      </c>
      <c r="CS16" s="622"/>
      <c r="CT16" s="622"/>
      <c r="CU16" s="622"/>
      <c r="CV16" s="622"/>
      <c r="CW16" s="622"/>
      <c r="CX16" s="622"/>
      <c r="CY16" s="623"/>
      <c r="CZ16" s="624">
        <v>0.1</v>
      </c>
      <c r="DA16" s="624"/>
      <c r="DB16" s="624"/>
      <c r="DC16" s="624"/>
      <c r="DD16" s="630" t="s">
        <v>120</v>
      </c>
      <c r="DE16" s="622"/>
      <c r="DF16" s="622"/>
      <c r="DG16" s="622"/>
      <c r="DH16" s="622"/>
      <c r="DI16" s="622"/>
      <c r="DJ16" s="622"/>
      <c r="DK16" s="622"/>
      <c r="DL16" s="622"/>
      <c r="DM16" s="622"/>
      <c r="DN16" s="622"/>
      <c r="DO16" s="622"/>
      <c r="DP16" s="623"/>
      <c r="DQ16" s="630">
        <v>679</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1299</v>
      </c>
      <c r="S17" s="622"/>
      <c r="T17" s="622"/>
      <c r="U17" s="622"/>
      <c r="V17" s="622"/>
      <c r="W17" s="622"/>
      <c r="X17" s="622"/>
      <c r="Y17" s="623"/>
      <c r="Z17" s="624">
        <v>0</v>
      </c>
      <c r="AA17" s="624"/>
      <c r="AB17" s="624"/>
      <c r="AC17" s="624"/>
      <c r="AD17" s="625">
        <v>1299</v>
      </c>
      <c r="AE17" s="625"/>
      <c r="AF17" s="625"/>
      <c r="AG17" s="625"/>
      <c r="AH17" s="625"/>
      <c r="AI17" s="625"/>
      <c r="AJ17" s="625"/>
      <c r="AK17" s="625"/>
      <c r="AL17" s="626">
        <v>0</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24" t="s">
        <v>120</v>
      </c>
      <c r="BP17" s="624"/>
      <c r="BQ17" s="624"/>
      <c r="BR17" s="624"/>
      <c r="BS17" s="630" t="s">
        <v>120</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794686</v>
      </c>
      <c r="CS17" s="622"/>
      <c r="CT17" s="622"/>
      <c r="CU17" s="622"/>
      <c r="CV17" s="622"/>
      <c r="CW17" s="622"/>
      <c r="CX17" s="622"/>
      <c r="CY17" s="623"/>
      <c r="CZ17" s="624">
        <v>7.5</v>
      </c>
      <c r="DA17" s="624"/>
      <c r="DB17" s="624"/>
      <c r="DC17" s="624"/>
      <c r="DD17" s="630" t="s">
        <v>120</v>
      </c>
      <c r="DE17" s="622"/>
      <c r="DF17" s="622"/>
      <c r="DG17" s="622"/>
      <c r="DH17" s="622"/>
      <c r="DI17" s="622"/>
      <c r="DJ17" s="622"/>
      <c r="DK17" s="622"/>
      <c r="DL17" s="622"/>
      <c r="DM17" s="622"/>
      <c r="DN17" s="622"/>
      <c r="DO17" s="622"/>
      <c r="DP17" s="623"/>
      <c r="DQ17" s="630">
        <v>632002</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4613841</v>
      </c>
      <c r="S18" s="622"/>
      <c r="T18" s="622"/>
      <c r="U18" s="622"/>
      <c r="V18" s="622"/>
      <c r="W18" s="622"/>
      <c r="X18" s="622"/>
      <c r="Y18" s="623"/>
      <c r="Z18" s="624">
        <v>42.7</v>
      </c>
      <c r="AA18" s="624"/>
      <c r="AB18" s="624"/>
      <c r="AC18" s="624"/>
      <c r="AD18" s="625">
        <v>3498903</v>
      </c>
      <c r="AE18" s="625"/>
      <c r="AF18" s="625"/>
      <c r="AG18" s="625"/>
      <c r="AH18" s="625"/>
      <c r="AI18" s="625"/>
      <c r="AJ18" s="625"/>
      <c r="AK18" s="625"/>
      <c r="AL18" s="626">
        <v>74.400000000000006</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120</v>
      </c>
      <c r="BH18" s="622"/>
      <c r="BI18" s="622"/>
      <c r="BJ18" s="622"/>
      <c r="BK18" s="622"/>
      <c r="BL18" s="622"/>
      <c r="BM18" s="622"/>
      <c r="BN18" s="623"/>
      <c r="BO18" s="624" t="s">
        <v>120</v>
      </c>
      <c r="BP18" s="624"/>
      <c r="BQ18" s="624"/>
      <c r="BR18" s="624"/>
      <c r="BS18" s="630" t="s">
        <v>120</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237</v>
      </c>
      <c r="CS18" s="622"/>
      <c r="CT18" s="622"/>
      <c r="CU18" s="622"/>
      <c r="CV18" s="622"/>
      <c r="CW18" s="622"/>
      <c r="CX18" s="622"/>
      <c r="CY18" s="623"/>
      <c r="CZ18" s="624" t="s">
        <v>120</v>
      </c>
      <c r="DA18" s="624"/>
      <c r="DB18" s="624"/>
      <c r="DC18" s="624"/>
      <c r="DD18" s="630" t="s">
        <v>120</v>
      </c>
      <c r="DE18" s="622"/>
      <c r="DF18" s="622"/>
      <c r="DG18" s="622"/>
      <c r="DH18" s="622"/>
      <c r="DI18" s="622"/>
      <c r="DJ18" s="622"/>
      <c r="DK18" s="622"/>
      <c r="DL18" s="622"/>
      <c r="DM18" s="622"/>
      <c r="DN18" s="622"/>
      <c r="DO18" s="622"/>
      <c r="DP18" s="623"/>
      <c r="DQ18" s="630" t="s">
        <v>120</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3498903</v>
      </c>
      <c r="S19" s="622"/>
      <c r="T19" s="622"/>
      <c r="U19" s="622"/>
      <c r="V19" s="622"/>
      <c r="W19" s="622"/>
      <c r="X19" s="622"/>
      <c r="Y19" s="623"/>
      <c r="Z19" s="624">
        <v>32.4</v>
      </c>
      <c r="AA19" s="624"/>
      <c r="AB19" s="624"/>
      <c r="AC19" s="624"/>
      <c r="AD19" s="625">
        <v>3498903</v>
      </c>
      <c r="AE19" s="625"/>
      <c r="AF19" s="625"/>
      <c r="AG19" s="625"/>
      <c r="AH19" s="625"/>
      <c r="AI19" s="625"/>
      <c r="AJ19" s="625"/>
      <c r="AK19" s="625"/>
      <c r="AL19" s="626">
        <v>74.400000000000006</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730</v>
      </c>
      <c r="BH19" s="622"/>
      <c r="BI19" s="622"/>
      <c r="BJ19" s="622"/>
      <c r="BK19" s="622"/>
      <c r="BL19" s="622"/>
      <c r="BM19" s="622"/>
      <c r="BN19" s="623"/>
      <c r="BO19" s="624">
        <v>0.1</v>
      </c>
      <c r="BP19" s="624"/>
      <c r="BQ19" s="624"/>
      <c r="BR19" s="624"/>
      <c r="BS19" s="630" t="s">
        <v>237</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237</v>
      </c>
      <c r="CS19" s="622"/>
      <c r="CT19" s="622"/>
      <c r="CU19" s="622"/>
      <c r="CV19" s="622"/>
      <c r="CW19" s="622"/>
      <c r="CX19" s="622"/>
      <c r="CY19" s="623"/>
      <c r="CZ19" s="624" t="s">
        <v>120</v>
      </c>
      <c r="DA19" s="624"/>
      <c r="DB19" s="624"/>
      <c r="DC19" s="624"/>
      <c r="DD19" s="630" t="s">
        <v>130</v>
      </c>
      <c r="DE19" s="622"/>
      <c r="DF19" s="622"/>
      <c r="DG19" s="622"/>
      <c r="DH19" s="622"/>
      <c r="DI19" s="622"/>
      <c r="DJ19" s="622"/>
      <c r="DK19" s="622"/>
      <c r="DL19" s="622"/>
      <c r="DM19" s="622"/>
      <c r="DN19" s="622"/>
      <c r="DO19" s="622"/>
      <c r="DP19" s="623"/>
      <c r="DQ19" s="630" t="s">
        <v>130</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1114938</v>
      </c>
      <c r="S20" s="622"/>
      <c r="T20" s="622"/>
      <c r="U20" s="622"/>
      <c r="V20" s="622"/>
      <c r="W20" s="622"/>
      <c r="X20" s="622"/>
      <c r="Y20" s="623"/>
      <c r="Z20" s="624">
        <v>10.3</v>
      </c>
      <c r="AA20" s="624"/>
      <c r="AB20" s="624"/>
      <c r="AC20" s="624"/>
      <c r="AD20" s="625" t="s">
        <v>237</v>
      </c>
      <c r="AE20" s="625"/>
      <c r="AF20" s="625"/>
      <c r="AG20" s="625"/>
      <c r="AH20" s="625"/>
      <c r="AI20" s="625"/>
      <c r="AJ20" s="625"/>
      <c r="AK20" s="625"/>
      <c r="AL20" s="626" t="s">
        <v>120</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730</v>
      </c>
      <c r="BH20" s="622"/>
      <c r="BI20" s="622"/>
      <c r="BJ20" s="622"/>
      <c r="BK20" s="622"/>
      <c r="BL20" s="622"/>
      <c r="BM20" s="622"/>
      <c r="BN20" s="623"/>
      <c r="BO20" s="624">
        <v>0.1</v>
      </c>
      <c r="BP20" s="624"/>
      <c r="BQ20" s="624"/>
      <c r="BR20" s="624"/>
      <c r="BS20" s="630" t="s">
        <v>120</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10626981</v>
      </c>
      <c r="CS20" s="622"/>
      <c r="CT20" s="622"/>
      <c r="CU20" s="622"/>
      <c r="CV20" s="622"/>
      <c r="CW20" s="622"/>
      <c r="CX20" s="622"/>
      <c r="CY20" s="623"/>
      <c r="CZ20" s="624">
        <v>100</v>
      </c>
      <c r="DA20" s="624"/>
      <c r="DB20" s="624"/>
      <c r="DC20" s="624"/>
      <c r="DD20" s="630">
        <v>1761312</v>
      </c>
      <c r="DE20" s="622"/>
      <c r="DF20" s="622"/>
      <c r="DG20" s="622"/>
      <c r="DH20" s="622"/>
      <c r="DI20" s="622"/>
      <c r="DJ20" s="622"/>
      <c r="DK20" s="622"/>
      <c r="DL20" s="622"/>
      <c r="DM20" s="622"/>
      <c r="DN20" s="622"/>
      <c r="DO20" s="622"/>
      <c r="DP20" s="623"/>
      <c r="DQ20" s="630">
        <v>7233869</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t="s">
        <v>120</v>
      </c>
      <c r="S21" s="622"/>
      <c r="T21" s="622"/>
      <c r="U21" s="622"/>
      <c r="V21" s="622"/>
      <c r="W21" s="622"/>
      <c r="X21" s="622"/>
      <c r="Y21" s="623"/>
      <c r="Z21" s="624" t="s">
        <v>120</v>
      </c>
      <c r="AA21" s="624"/>
      <c r="AB21" s="624"/>
      <c r="AC21" s="624"/>
      <c r="AD21" s="625" t="s">
        <v>130</v>
      </c>
      <c r="AE21" s="625"/>
      <c r="AF21" s="625"/>
      <c r="AG21" s="625"/>
      <c r="AH21" s="625"/>
      <c r="AI21" s="625"/>
      <c r="AJ21" s="625"/>
      <c r="AK21" s="625"/>
      <c r="AL21" s="626" t="s">
        <v>237</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730</v>
      </c>
      <c r="BH21" s="622"/>
      <c r="BI21" s="622"/>
      <c r="BJ21" s="622"/>
      <c r="BK21" s="622"/>
      <c r="BL21" s="622"/>
      <c r="BM21" s="622"/>
      <c r="BN21" s="623"/>
      <c r="BO21" s="624">
        <v>0.1</v>
      </c>
      <c r="BP21" s="624"/>
      <c r="BQ21" s="624"/>
      <c r="BR21" s="624"/>
      <c r="BS21" s="630" t="s">
        <v>237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5778905</v>
      </c>
      <c r="S22" s="622"/>
      <c r="T22" s="622"/>
      <c r="U22" s="622"/>
      <c r="V22" s="622"/>
      <c r="W22" s="622"/>
      <c r="X22" s="622"/>
      <c r="Y22" s="623"/>
      <c r="Z22" s="624">
        <v>53.5</v>
      </c>
      <c r="AA22" s="624"/>
      <c r="AB22" s="624"/>
      <c r="AC22" s="624"/>
      <c r="AD22" s="625">
        <v>4663967</v>
      </c>
      <c r="AE22" s="625"/>
      <c r="AF22" s="625"/>
      <c r="AG22" s="625"/>
      <c r="AH22" s="625"/>
      <c r="AI22" s="625"/>
      <c r="AJ22" s="625"/>
      <c r="AK22" s="625"/>
      <c r="AL22" s="626">
        <v>99.2</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130</v>
      </c>
      <c r="BH22" s="622"/>
      <c r="BI22" s="622"/>
      <c r="BJ22" s="622"/>
      <c r="BK22" s="622"/>
      <c r="BL22" s="622"/>
      <c r="BM22" s="622"/>
      <c r="BN22" s="623"/>
      <c r="BO22" s="624" t="s">
        <v>120</v>
      </c>
      <c r="BP22" s="624"/>
      <c r="BQ22" s="624"/>
      <c r="BR22" s="624"/>
      <c r="BS22" s="630" t="s">
        <v>237</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v>858</v>
      </c>
      <c r="S23" s="622"/>
      <c r="T23" s="622"/>
      <c r="U23" s="622"/>
      <c r="V23" s="622"/>
      <c r="W23" s="622"/>
      <c r="X23" s="622"/>
      <c r="Y23" s="623"/>
      <c r="Z23" s="624">
        <v>0</v>
      </c>
      <c r="AA23" s="624"/>
      <c r="AB23" s="624"/>
      <c r="AC23" s="624"/>
      <c r="AD23" s="625">
        <v>858</v>
      </c>
      <c r="AE23" s="625"/>
      <c r="AF23" s="625"/>
      <c r="AG23" s="625"/>
      <c r="AH23" s="625"/>
      <c r="AI23" s="625"/>
      <c r="AJ23" s="625"/>
      <c r="AK23" s="625"/>
      <c r="AL23" s="626">
        <v>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120</v>
      </c>
      <c r="BH23" s="622"/>
      <c r="BI23" s="622"/>
      <c r="BJ23" s="622"/>
      <c r="BK23" s="622"/>
      <c r="BL23" s="622"/>
      <c r="BM23" s="622"/>
      <c r="BN23" s="623"/>
      <c r="BO23" s="624" t="s">
        <v>130</v>
      </c>
      <c r="BP23" s="624"/>
      <c r="BQ23" s="624"/>
      <c r="BR23" s="624"/>
      <c r="BS23" s="630" t="s">
        <v>237</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c r="B24" s="618" t="s">
        <v>282</v>
      </c>
      <c r="C24" s="619"/>
      <c r="D24" s="619"/>
      <c r="E24" s="619"/>
      <c r="F24" s="619"/>
      <c r="G24" s="619"/>
      <c r="H24" s="619"/>
      <c r="I24" s="619"/>
      <c r="J24" s="619"/>
      <c r="K24" s="619"/>
      <c r="L24" s="619"/>
      <c r="M24" s="619"/>
      <c r="N24" s="619"/>
      <c r="O24" s="619"/>
      <c r="P24" s="619"/>
      <c r="Q24" s="620"/>
      <c r="R24" s="621">
        <v>75336</v>
      </c>
      <c r="S24" s="622"/>
      <c r="T24" s="622"/>
      <c r="U24" s="622"/>
      <c r="V24" s="622"/>
      <c r="W24" s="622"/>
      <c r="X24" s="622"/>
      <c r="Y24" s="623"/>
      <c r="Z24" s="624">
        <v>0.7</v>
      </c>
      <c r="AA24" s="624"/>
      <c r="AB24" s="624"/>
      <c r="AC24" s="624"/>
      <c r="AD24" s="625" t="s">
        <v>120</v>
      </c>
      <c r="AE24" s="625"/>
      <c r="AF24" s="625"/>
      <c r="AG24" s="625"/>
      <c r="AH24" s="625"/>
      <c r="AI24" s="625"/>
      <c r="AJ24" s="625"/>
      <c r="AK24" s="625"/>
      <c r="AL24" s="626" t="s">
        <v>130</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120</v>
      </c>
      <c r="BH24" s="622"/>
      <c r="BI24" s="622"/>
      <c r="BJ24" s="622"/>
      <c r="BK24" s="622"/>
      <c r="BL24" s="622"/>
      <c r="BM24" s="622"/>
      <c r="BN24" s="623"/>
      <c r="BO24" s="624" t="s">
        <v>120</v>
      </c>
      <c r="BP24" s="624"/>
      <c r="BQ24" s="624"/>
      <c r="BR24" s="624"/>
      <c r="BS24" s="630" t="s">
        <v>120</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3599213</v>
      </c>
      <c r="CS24" s="611"/>
      <c r="CT24" s="611"/>
      <c r="CU24" s="611"/>
      <c r="CV24" s="611"/>
      <c r="CW24" s="611"/>
      <c r="CX24" s="611"/>
      <c r="CY24" s="612"/>
      <c r="CZ24" s="615">
        <v>33.9</v>
      </c>
      <c r="DA24" s="616"/>
      <c r="DB24" s="616"/>
      <c r="DC24" s="635"/>
      <c r="DD24" s="656">
        <v>2407648</v>
      </c>
      <c r="DE24" s="611"/>
      <c r="DF24" s="611"/>
      <c r="DG24" s="611"/>
      <c r="DH24" s="611"/>
      <c r="DI24" s="611"/>
      <c r="DJ24" s="611"/>
      <c r="DK24" s="612"/>
      <c r="DL24" s="656">
        <v>2367860</v>
      </c>
      <c r="DM24" s="611"/>
      <c r="DN24" s="611"/>
      <c r="DO24" s="611"/>
      <c r="DP24" s="611"/>
      <c r="DQ24" s="611"/>
      <c r="DR24" s="611"/>
      <c r="DS24" s="611"/>
      <c r="DT24" s="611"/>
      <c r="DU24" s="611"/>
      <c r="DV24" s="612"/>
      <c r="DW24" s="615">
        <v>48.4</v>
      </c>
      <c r="DX24" s="616"/>
      <c r="DY24" s="616"/>
      <c r="DZ24" s="616"/>
      <c r="EA24" s="616"/>
      <c r="EB24" s="616"/>
      <c r="EC24" s="617"/>
    </row>
    <row r="25" spans="2:133" ht="11.25" customHeight="1">
      <c r="B25" s="618" t="s">
        <v>285</v>
      </c>
      <c r="C25" s="619"/>
      <c r="D25" s="619"/>
      <c r="E25" s="619"/>
      <c r="F25" s="619"/>
      <c r="G25" s="619"/>
      <c r="H25" s="619"/>
      <c r="I25" s="619"/>
      <c r="J25" s="619"/>
      <c r="K25" s="619"/>
      <c r="L25" s="619"/>
      <c r="M25" s="619"/>
      <c r="N25" s="619"/>
      <c r="O25" s="619"/>
      <c r="P25" s="619"/>
      <c r="Q25" s="620"/>
      <c r="R25" s="621">
        <v>316460</v>
      </c>
      <c r="S25" s="622"/>
      <c r="T25" s="622"/>
      <c r="U25" s="622"/>
      <c r="V25" s="622"/>
      <c r="W25" s="622"/>
      <c r="X25" s="622"/>
      <c r="Y25" s="623"/>
      <c r="Z25" s="624">
        <v>2.9</v>
      </c>
      <c r="AA25" s="624"/>
      <c r="AB25" s="624"/>
      <c r="AC25" s="624"/>
      <c r="AD25" s="625">
        <v>5003</v>
      </c>
      <c r="AE25" s="625"/>
      <c r="AF25" s="625"/>
      <c r="AG25" s="625"/>
      <c r="AH25" s="625"/>
      <c r="AI25" s="625"/>
      <c r="AJ25" s="625"/>
      <c r="AK25" s="625"/>
      <c r="AL25" s="626">
        <v>0.1</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120</v>
      </c>
      <c r="BH25" s="622"/>
      <c r="BI25" s="622"/>
      <c r="BJ25" s="622"/>
      <c r="BK25" s="622"/>
      <c r="BL25" s="622"/>
      <c r="BM25" s="622"/>
      <c r="BN25" s="623"/>
      <c r="BO25" s="624" t="s">
        <v>120</v>
      </c>
      <c r="BP25" s="624"/>
      <c r="BQ25" s="624"/>
      <c r="BR25" s="624"/>
      <c r="BS25" s="630" t="s">
        <v>120</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1382910</v>
      </c>
      <c r="CS25" s="657"/>
      <c r="CT25" s="657"/>
      <c r="CU25" s="657"/>
      <c r="CV25" s="657"/>
      <c r="CW25" s="657"/>
      <c r="CX25" s="657"/>
      <c r="CY25" s="658"/>
      <c r="CZ25" s="626">
        <v>13</v>
      </c>
      <c r="DA25" s="654"/>
      <c r="DB25" s="654"/>
      <c r="DC25" s="659"/>
      <c r="DD25" s="630">
        <v>1322300</v>
      </c>
      <c r="DE25" s="657"/>
      <c r="DF25" s="657"/>
      <c r="DG25" s="657"/>
      <c r="DH25" s="657"/>
      <c r="DI25" s="657"/>
      <c r="DJ25" s="657"/>
      <c r="DK25" s="658"/>
      <c r="DL25" s="630">
        <v>1303978</v>
      </c>
      <c r="DM25" s="657"/>
      <c r="DN25" s="657"/>
      <c r="DO25" s="657"/>
      <c r="DP25" s="657"/>
      <c r="DQ25" s="657"/>
      <c r="DR25" s="657"/>
      <c r="DS25" s="657"/>
      <c r="DT25" s="657"/>
      <c r="DU25" s="657"/>
      <c r="DV25" s="658"/>
      <c r="DW25" s="626">
        <v>26.6</v>
      </c>
      <c r="DX25" s="654"/>
      <c r="DY25" s="654"/>
      <c r="DZ25" s="654"/>
      <c r="EA25" s="654"/>
      <c r="EB25" s="654"/>
      <c r="EC25" s="655"/>
    </row>
    <row r="26" spans="2:133" ht="11.25" customHeight="1">
      <c r="B26" s="618" t="s">
        <v>288</v>
      </c>
      <c r="C26" s="619"/>
      <c r="D26" s="619"/>
      <c r="E26" s="619"/>
      <c r="F26" s="619"/>
      <c r="G26" s="619"/>
      <c r="H26" s="619"/>
      <c r="I26" s="619"/>
      <c r="J26" s="619"/>
      <c r="K26" s="619"/>
      <c r="L26" s="619"/>
      <c r="M26" s="619"/>
      <c r="N26" s="619"/>
      <c r="O26" s="619"/>
      <c r="P26" s="619"/>
      <c r="Q26" s="620"/>
      <c r="R26" s="621">
        <v>42338</v>
      </c>
      <c r="S26" s="622"/>
      <c r="T26" s="622"/>
      <c r="U26" s="622"/>
      <c r="V26" s="622"/>
      <c r="W26" s="622"/>
      <c r="X26" s="622"/>
      <c r="Y26" s="623"/>
      <c r="Z26" s="624">
        <v>0.4</v>
      </c>
      <c r="AA26" s="624"/>
      <c r="AB26" s="624"/>
      <c r="AC26" s="624"/>
      <c r="AD26" s="625">
        <v>154</v>
      </c>
      <c r="AE26" s="625"/>
      <c r="AF26" s="625"/>
      <c r="AG26" s="625"/>
      <c r="AH26" s="625"/>
      <c r="AI26" s="625"/>
      <c r="AJ26" s="625"/>
      <c r="AK26" s="625"/>
      <c r="AL26" s="626">
        <v>0</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237</v>
      </c>
      <c r="BH26" s="622"/>
      <c r="BI26" s="622"/>
      <c r="BJ26" s="622"/>
      <c r="BK26" s="622"/>
      <c r="BL26" s="622"/>
      <c r="BM26" s="622"/>
      <c r="BN26" s="623"/>
      <c r="BO26" s="624" t="s">
        <v>237</v>
      </c>
      <c r="BP26" s="624"/>
      <c r="BQ26" s="624"/>
      <c r="BR26" s="624"/>
      <c r="BS26" s="630" t="s">
        <v>120</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924599</v>
      </c>
      <c r="CS26" s="622"/>
      <c r="CT26" s="622"/>
      <c r="CU26" s="622"/>
      <c r="CV26" s="622"/>
      <c r="CW26" s="622"/>
      <c r="CX26" s="622"/>
      <c r="CY26" s="623"/>
      <c r="CZ26" s="626">
        <v>8.6999999999999993</v>
      </c>
      <c r="DA26" s="654"/>
      <c r="DB26" s="654"/>
      <c r="DC26" s="659"/>
      <c r="DD26" s="630">
        <v>863989</v>
      </c>
      <c r="DE26" s="622"/>
      <c r="DF26" s="622"/>
      <c r="DG26" s="622"/>
      <c r="DH26" s="622"/>
      <c r="DI26" s="622"/>
      <c r="DJ26" s="622"/>
      <c r="DK26" s="623"/>
      <c r="DL26" s="630" t="s">
        <v>237</v>
      </c>
      <c r="DM26" s="622"/>
      <c r="DN26" s="622"/>
      <c r="DO26" s="622"/>
      <c r="DP26" s="622"/>
      <c r="DQ26" s="622"/>
      <c r="DR26" s="622"/>
      <c r="DS26" s="622"/>
      <c r="DT26" s="622"/>
      <c r="DU26" s="622"/>
      <c r="DV26" s="623"/>
      <c r="DW26" s="626" t="s">
        <v>237</v>
      </c>
      <c r="DX26" s="654"/>
      <c r="DY26" s="654"/>
      <c r="DZ26" s="654"/>
      <c r="EA26" s="654"/>
      <c r="EB26" s="654"/>
      <c r="EC26" s="655"/>
    </row>
    <row r="27" spans="2:133" ht="11.25" customHeight="1">
      <c r="B27" s="618" t="s">
        <v>291</v>
      </c>
      <c r="C27" s="619"/>
      <c r="D27" s="619"/>
      <c r="E27" s="619"/>
      <c r="F27" s="619"/>
      <c r="G27" s="619"/>
      <c r="H27" s="619"/>
      <c r="I27" s="619"/>
      <c r="J27" s="619"/>
      <c r="K27" s="619"/>
      <c r="L27" s="619"/>
      <c r="M27" s="619"/>
      <c r="N27" s="619"/>
      <c r="O27" s="619"/>
      <c r="P27" s="619"/>
      <c r="Q27" s="620"/>
      <c r="R27" s="621">
        <v>1385842</v>
      </c>
      <c r="S27" s="622"/>
      <c r="T27" s="622"/>
      <c r="U27" s="622"/>
      <c r="V27" s="622"/>
      <c r="W27" s="622"/>
      <c r="X27" s="622"/>
      <c r="Y27" s="623"/>
      <c r="Z27" s="624">
        <v>12.8</v>
      </c>
      <c r="AA27" s="624"/>
      <c r="AB27" s="624"/>
      <c r="AC27" s="624"/>
      <c r="AD27" s="625" t="s">
        <v>130</v>
      </c>
      <c r="AE27" s="625"/>
      <c r="AF27" s="625"/>
      <c r="AG27" s="625"/>
      <c r="AH27" s="625"/>
      <c r="AI27" s="625"/>
      <c r="AJ27" s="625"/>
      <c r="AK27" s="625"/>
      <c r="AL27" s="626" t="s">
        <v>237</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895307</v>
      </c>
      <c r="BH27" s="622"/>
      <c r="BI27" s="622"/>
      <c r="BJ27" s="622"/>
      <c r="BK27" s="622"/>
      <c r="BL27" s="622"/>
      <c r="BM27" s="622"/>
      <c r="BN27" s="623"/>
      <c r="BO27" s="624">
        <v>100</v>
      </c>
      <c r="BP27" s="624"/>
      <c r="BQ27" s="624"/>
      <c r="BR27" s="624"/>
      <c r="BS27" s="630">
        <v>113875</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1421617</v>
      </c>
      <c r="CS27" s="657"/>
      <c r="CT27" s="657"/>
      <c r="CU27" s="657"/>
      <c r="CV27" s="657"/>
      <c r="CW27" s="657"/>
      <c r="CX27" s="657"/>
      <c r="CY27" s="658"/>
      <c r="CZ27" s="626">
        <v>13.4</v>
      </c>
      <c r="DA27" s="654"/>
      <c r="DB27" s="654"/>
      <c r="DC27" s="659"/>
      <c r="DD27" s="630">
        <v>453346</v>
      </c>
      <c r="DE27" s="657"/>
      <c r="DF27" s="657"/>
      <c r="DG27" s="657"/>
      <c r="DH27" s="657"/>
      <c r="DI27" s="657"/>
      <c r="DJ27" s="657"/>
      <c r="DK27" s="658"/>
      <c r="DL27" s="630">
        <v>431880</v>
      </c>
      <c r="DM27" s="657"/>
      <c r="DN27" s="657"/>
      <c r="DO27" s="657"/>
      <c r="DP27" s="657"/>
      <c r="DQ27" s="657"/>
      <c r="DR27" s="657"/>
      <c r="DS27" s="657"/>
      <c r="DT27" s="657"/>
      <c r="DU27" s="657"/>
      <c r="DV27" s="658"/>
      <c r="DW27" s="626">
        <v>8.8000000000000007</v>
      </c>
      <c r="DX27" s="654"/>
      <c r="DY27" s="654"/>
      <c r="DZ27" s="654"/>
      <c r="EA27" s="654"/>
      <c r="EB27" s="654"/>
      <c r="EC27" s="655"/>
    </row>
    <row r="28" spans="2:133" ht="11.25" customHeight="1">
      <c r="B28" s="663" t="s">
        <v>294</v>
      </c>
      <c r="C28" s="664"/>
      <c r="D28" s="664"/>
      <c r="E28" s="664"/>
      <c r="F28" s="664"/>
      <c r="G28" s="664"/>
      <c r="H28" s="664"/>
      <c r="I28" s="664"/>
      <c r="J28" s="664"/>
      <c r="K28" s="664"/>
      <c r="L28" s="664"/>
      <c r="M28" s="664"/>
      <c r="N28" s="664"/>
      <c r="O28" s="664"/>
      <c r="P28" s="664"/>
      <c r="Q28" s="665"/>
      <c r="R28" s="621" t="s">
        <v>237</v>
      </c>
      <c r="S28" s="622"/>
      <c r="T28" s="622"/>
      <c r="U28" s="622"/>
      <c r="V28" s="622"/>
      <c r="W28" s="622"/>
      <c r="X28" s="622"/>
      <c r="Y28" s="623"/>
      <c r="Z28" s="624" t="s">
        <v>130</v>
      </c>
      <c r="AA28" s="624"/>
      <c r="AB28" s="624"/>
      <c r="AC28" s="624"/>
      <c r="AD28" s="625" t="s">
        <v>237</v>
      </c>
      <c r="AE28" s="625"/>
      <c r="AF28" s="625"/>
      <c r="AG28" s="625"/>
      <c r="AH28" s="625"/>
      <c r="AI28" s="625"/>
      <c r="AJ28" s="625"/>
      <c r="AK28" s="625"/>
      <c r="AL28" s="626" t="s">
        <v>120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794686</v>
      </c>
      <c r="CS28" s="622"/>
      <c r="CT28" s="622"/>
      <c r="CU28" s="622"/>
      <c r="CV28" s="622"/>
      <c r="CW28" s="622"/>
      <c r="CX28" s="622"/>
      <c r="CY28" s="623"/>
      <c r="CZ28" s="626">
        <v>7.5</v>
      </c>
      <c r="DA28" s="654"/>
      <c r="DB28" s="654"/>
      <c r="DC28" s="659"/>
      <c r="DD28" s="630">
        <v>632002</v>
      </c>
      <c r="DE28" s="622"/>
      <c r="DF28" s="622"/>
      <c r="DG28" s="622"/>
      <c r="DH28" s="622"/>
      <c r="DI28" s="622"/>
      <c r="DJ28" s="622"/>
      <c r="DK28" s="623"/>
      <c r="DL28" s="630">
        <v>632002</v>
      </c>
      <c r="DM28" s="622"/>
      <c r="DN28" s="622"/>
      <c r="DO28" s="622"/>
      <c r="DP28" s="622"/>
      <c r="DQ28" s="622"/>
      <c r="DR28" s="622"/>
      <c r="DS28" s="622"/>
      <c r="DT28" s="622"/>
      <c r="DU28" s="622"/>
      <c r="DV28" s="623"/>
      <c r="DW28" s="626">
        <v>12.9</v>
      </c>
      <c r="DX28" s="654"/>
      <c r="DY28" s="654"/>
      <c r="DZ28" s="654"/>
      <c r="EA28" s="654"/>
      <c r="EB28" s="654"/>
      <c r="EC28" s="655"/>
    </row>
    <row r="29" spans="2:133" ht="11.25" customHeight="1">
      <c r="B29" s="618" t="s">
        <v>296</v>
      </c>
      <c r="C29" s="619"/>
      <c r="D29" s="619"/>
      <c r="E29" s="619"/>
      <c r="F29" s="619"/>
      <c r="G29" s="619"/>
      <c r="H29" s="619"/>
      <c r="I29" s="619"/>
      <c r="J29" s="619"/>
      <c r="K29" s="619"/>
      <c r="L29" s="619"/>
      <c r="M29" s="619"/>
      <c r="N29" s="619"/>
      <c r="O29" s="619"/>
      <c r="P29" s="619"/>
      <c r="Q29" s="620"/>
      <c r="R29" s="621">
        <v>303881</v>
      </c>
      <c r="S29" s="622"/>
      <c r="T29" s="622"/>
      <c r="U29" s="622"/>
      <c r="V29" s="622"/>
      <c r="W29" s="622"/>
      <c r="X29" s="622"/>
      <c r="Y29" s="623"/>
      <c r="Z29" s="624">
        <v>2.8</v>
      </c>
      <c r="AA29" s="624"/>
      <c r="AB29" s="624"/>
      <c r="AC29" s="624"/>
      <c r="AD29" s="625" t="s">
        <v>130</v>
      </c>
      <c r="AE29" s="625"/>
      <c r="AF29" s="625"/>
      <c r="AG29" s="625"/>
      <c r="AH29" s="625"/>
      <c r="AI29" s="625"/>
      <c r="AJ29" s="625"/>
      <c r="AK29" s="625"/>
      <c r="AL29" s="626" t="s">
        <v>130</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63</v>
      </c>
      <c r="CG29" s="637"/>
      <c r="CH29" s="637"/>
      <c r="CI29" s="637"/>
      <c r="CJ29" s="637"/>
      <c r="CK29" s="637"/>
      <c r="CL29" s="637"/>
      <c r="CM29" s="637"/>
      <c r="CN29" s="637"/>
      <c r="CO29" s="637"/>
      <c r="CP29" s="637"/>
      <c r="CQ29" s="638"/>
      <c r="CR29" s="621">
        <v>794507</v>
      </c>
      <c r="CS29" s="657"/>
      <c r="CT29" s="657"/>
      <c r="CU29" s="657"/>
      <c r="CV29" s="657"/>
      <c r="CW29" s="657"/>
      <c r="CX29" s="657"/>
      <c r="CY29" s="658"/>
      <c r="CZ29" s="626">
        <v>7.5</v>
      </c>
      <c r="DA29" s="654"/>
      <c r="DB29" s="654"/>
      <c r="DC29" s="659"/>
      <c r="DD29" s="630">
        <v>631823</v>
      </c>
      <c r="DE29" s="657"/>
      <c r="DF29" s="657"/>
      <c r="DG29" s="657"/>
      <c r="DH29" s="657"/>
      <c r="DI29" s="657"/>
      <c r="DJ29" s="657"/>
      <c r="DK29" s="658"/>
      <c r="DL29" s="630">
        <v>631823</v>
      </c>
      <c r="DM29" s="657"/>
      <c r="DN29" s="657"/>
      <c r="DO29" s="657"/>
      <c r="DP29" s="657"/>
      <c r="DQ29" s="657"/>
      <c r="DR29" s="657"/>
      <c r="DS29" s="657"/>
      <c r="DT29" s="657"/>
      <c r="DU29" s="657"/>
      <c r="DV29" s="658"/>
      <c r="DW29" s="626">
        <v>12.9</v>
      </c>
      <c r="DX29" s="654"/>
      <c r="DY29" s="654"/>
      <c r="DZ29" s="654"/>
      <c r="EA29" s="654"/>
      <c r="EB29" s="654"/>
      <c r="EC29" s="655"/>
    </row>
    <row r="30" spans="2:133" ht="11.25" customHeight="1">
      <c r="B30" s="618" t="s">
        <v>300</v>
      </c>
      <c r="C30" s="619"/>
      <c r="D30" s="619"/>
      <c r="E30" s="619"/>
      <c r="F30" s="619"/>
      <c r="G30" s="619"/>
      <c r="H30" s="619"/>
      <c r="I30" s="619"/>
      <c r="J30" s="619"/>
      <c r="K30" s="619"/>
      <c r="L30" s="619"/>
      <c r="M30" s="619"/>
      <c r="N30" s="619"/>
      <c r="O30" s="619"/>
      <c r="P30" s="619"/>
      <c r="Q30" s="620"/>
      <c r="R30" s="621">
        <v>59748</v>
      </c>
      <c r="S30" s="622"/>
      <c r="T30" s="622"/>
      <c r="U30" s="622"/>
      <c r="V30" s="622"/>
      <c r="W30" s="622"/>
      <c r="X30" s="622"/>
      <c r="Y30" s="623"/>
      <c r="Z30" s="624">
        <v>0.6</v>
      </c>
      <c r="AA30" s="624"/>
      <c r="AB30" s="624"/>
      <c r="AC30" s="624"/>
      <c r="AD30" s="625">
        <v>27809</v>
      </c>
      <c r="AE30" s="625"/>
      <c r="AF30" s="625"/>
      <c r="AG30" s="625"/>
      <c r="AH30" s="625"/>
      <c r="AI30" s="625"/>
      <c r="AJ30" s="625"/>
      <c r="AK30" s="625"/>
      <c r="AL30" s="626">
        <v>0.6</v>
      </c>
      <c r="AM30" s="627"/>
      <c r="AN30" s="627"/>
      <c r="AO30" s="628"/>
      <c r="AP30" s="669" t="s">
        <v>301</v>
      </c>
      <c r="AQ30" s="670"/>
      <c r="AR30" s="670"/>
      <c r="AS30" s="670"/>
      <c r="AT30" s="675" t="s">
        <v>302</v>
      </c>
      <c r="AU30" s="210"/>
      <c r="AV30" s="210"/>
      <c r="AW30" s="210"/>
      <c r="AX30" s="607" t="s">
        <v>178</v>
      </c>
      <c r="AY30" s="608"/>
      <c r="AZ30" s="608"/>
      <c r="BA30" s="608"/>
      <c r="BB30" s="608"/>
      <c r="BC30" s="608"/>
      <c r="BD30" s="608"/>
      <c r="BE30" s="608"/>
      <c r="BF30" s="609"/>
      <c r="BG30" s="681">
        <v>98.6</v>
      </c>
      <c r="BH30" s="682"/>
      <c r="BI30" s="682"/>
      <c r="BJ30" s="682"/>
      <c r="BK30" s="682"/>
      <c r="BL30" s="682"/>
      <c r="BM30" s="616">
        <v>92.2</v>
      </c>
      <c r="BN30" s="682"/>
      <c r="BO30" s="682"/>
      <c r="BP30" s="682"/>
      <c r="BQ30" s="683"/>
      <c r="BR30" s="681">
        <v>98.8</v>
      </c>
      <c r="BS30" s="682"/>
      <c r="BT30" s="682"/>
      <c r="BU30" s="682"/>
      <c r="BV30" s="682"/>
      <c r="BW30" s="682"/>
      <c r="BX30" s="616">
        <v>92.6</v>
      </c>
      <c r="BY30" s="682"/>
      <c r="BZ30" s="682"/>
      <c r="CA30" s="682"/>
      <c r="CB30" s="683"/>
      <c r="CD30" s="686"/>
      <c r="CE30" s="687"/>
      <c r="CF30" s="636" t="s">
        <v>303</v>
      </c>
      <c r="CG30" s="637"/>
      <c r="CH30" s="637"/>
      <c r="CI30" s="637"/>
      <c r="CJ30" s="637"/>
      <c r="CK30" s="637"/>
      <c r="CL30" s="637"/>
      <c r="CM30" s="637"/>
      <c r="CN30" s="637"/>
      <c r="CO30" s="637"/>
      <c r="CP30" s="637"/>
      <c r="CQ30" s="638"/>
      <c r="CR30" s="621">
        <v>709181</v>
      </c>
      <c r="CS30" s="622"/>
      <c r="CT30" s="622"/>
      <c r="CU30" s="622"/>
      <c r="CV30" s="622"/>
      <c r="CW30" s="622"/>
      <c r="CX30" s="622"/>
      <c r="CY30" s="623"/>
      <c r="CZ30" s="626">
        <v>6.7</v>
      </c>
      <c r="DA30" s="654"/>
      <c r="DB30" s="654"/>
      <c r="DC30" s="659"/>
      <c r="DD30" s="630">
        <v>546497</v>
      </c>
      <c r="DE30" s="622"/>
      <c r="DF30" s="622"/>
      <c r="DG30" s="622"/>
      <c r="DH30" s="622"/>
      <c r="DI30" s="622"/>
      <c r="DJ30" s="622"/>
      <c r="DK30" s="623"/>
      <c r="DL30" s="630">
        <v>546497</v>
      </c>
      <c r="DM30" s="622"/>
      <c r="DN30" s="622"/>
      <c r="DO30" s="622"/>
      <c r="DP30" s="622"/>
      <c r="DQ30" s="622"/>
      <c r="DR30" s="622"/>
      <c r="DS30" s="622"/>
      <c r="DT30" s="622"/>
      <c r="DU30" s="622"/>
      <c r="DV30" s="623"/>
      <c r="DW30" s="626">
        <v>11.2</v>
      </c>
      <c r="DX30" s="654"/>
      <c r="DY30" s="654"/>
      <c r="DZ30" s="654"/>
      <c r="EA30" s="654"/>
      <c r="EB30" s="654"/>
      <c r="EC30" s="655"/>
    </row>
    <row r="31" spans="2:133" ht="11.25" customHeight="1">
      <c r="B31" s="618" t="s">
        <v>304</v>
      </c>
      <c r="C31" s="619"/>
      <c r="D31" s="619"/>
      <c r="E31" s="619"/>
      <c r="F31" s="619"/>
      <c r="G31" s="619"/>
      <c r="H31" s="619"/>
      <c r="I31" s="619"/>
      <c r="J31" s="619"/>
      <c r="K31" s="619"/>
      <c r="L31" s="619"/>
      <c r="M31" s="619"/>
      <c r="N31" s="619"/>
      <c r="O31" s="619"/>
      <c r="P31" s="619"/>
      <c r="Q31" s="620"/>
      <c r="R31" s="621">
        <v>199353</v>
      </c>
      <c r="S31" s="622"/>
      <c r="T31" s="622"/>
      <c r="U31" s="622"/>
      <c r="V31" s="622"/>
      <c r="W31" s="622"/>
      <c r="X31" s="622"/>
      <c r="Y31" s="623"/>
      <c r="Z31" s="624">
        <v>1.8</v>
      </c>
      <c r="AA31" s="624"/>
      <c r="AB31" s="624"/>
      <c r="AC31" s="624"/>
      <c r="AD31" s="625" t="s">
        <v>237</v>
      </c>
      <c r="AE31" s="625"/>
      <c r="AF31" s="625"/>
      <c r="AG31" s="625"/>
      <c r="AH31" s="625"/>
      <c r="AI31" s="625"/>
      <c r="AJ31" s="625"/>
      <c r="AK31" s="625"/>
      <c r="AL31" s="626" t="s">
        <v>130</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97.8</v>
      </c>
      <c r="BH31" s="657"/>
      <c r="BI31" s="657"/>
      <c r="BJ31" s="657"/>
      <c r="BK31" s="657"/>
      <c r="BL31" s="657"/>
      <c r="BM31" s="627">
        <v>96.4</v>
      </c>
      <c r="BN31" s="679"/>
      <c r="BO31" s="679"/>
      <c r="BP31" s="679"/>
      <c r="BQ31" s="680"/>
      <c r="BR31" s="678">
        <v>98.3</v>
      </c>
      <c r="BS31" s="657"/>
      <c r="BT31" s="657"/>
      <c r="BU31" s="657"/>
      <c r="BV31" s="657"/>
      <c r="BW31" s="657"/>
      <c r="BX31" s="627">
        <v>96.8</v>
      </c>
      <c r="BY31" s="679"/>
      <c r="BZ31" s="679"/>
      <c r="CA31" s="679"/>
      <c r="CB31" s="680"/>
      <c r="CD31" s="686"/>
      <c r="CE31" s="687"/>
      <c r="CF31" s="636" t="s">
        <v>307</v>
      </c>
      <c r="CG31" s="637"/>
      <c r="CH31" s="637"/>
      <c r="CI31" s="637"/>
      <c r="CJ31" s="637"/>
      <c r="CK31" s="637"/>
      <c r="CL31" s="637"/>
      <c r="CM31" s="637"/>
      <c r="CN31" s="637"/>
      <c r="CO31" s="637"/>
      <c r="CP31" s="637"/>
      <c r="CQ31" s="638"/>
      <c r="CR31" s="621">
        <v>85326</v>
      </c>
      <c r="CS31" s="657"/>
      <c r="CT31" s="657"/>
      <c r="CU31" s="657"/>
      <c r="CV31" s="657"/>
      <c r="CW31" s="657"/>
      <c r="CX31" s="657"/>
      <c r="CY31" s="658"/>
      <c r="CZ31" s="626">
        <v>0.8</v>
      </c>
      <c r="DA31" s="654"/>
      <c r="DB31" s="654"/>
      <c r="DC31" s="659"/>
      <c r="DD31" s="630">
        <v>85326</v>
      </c>
      <c r="DE31" s="657"/>
      <c r="DF31" s="657"/>
      <c r="DG31" s="657"/>
      <c r="DH31" s="657"/>
      <c r="DI31" s="657"/>
      <c r="DJ31" s="657"/>
      <c r="DK31" s="658"/>
      <c r="DL31" s="630">
        <v>85326</v>
      </c>
      <c r="DM31" s="657"/>
      <c r="DN31" s="657"/>
      <c r="DO31" s="657"/>
      <c r="DP31" s="657"/>
      <c r="DQ31" s="657"/>
      <c r="DR31" s="657"/>
      <c r="DS31" s="657"/>
      <c r="DT31" s="657"/>
      <c r="DU31" s="657"/>
      <c r="DV31" s="658"/>
      <c r="DW31" s="626">
        <v>1.7</v>
      </c>
      <c r="DX31" s="654"/>
      <c r="DY31" s="654"/>
      <c r="DZ31" s="654"/>
      <c r="EA31" s="654"/>
      <c r="EB31" s="654"/>
      <c r="EC31" s="655"/>
    </row>
    <row r="32" spans="2:133" ht="11.25" customHeight="1">
      <c r="B32" s="618" t="s">
        <v>308</v>
      </c>
      <c r="C32" s="619"/>
      <c r="D32" s="619"/>
      <c r="E32" s="619"/>
      <c r="F32" s="619"/>
      <c r="G32" s="619"/>
      <c r="H32" s="619"/>
      <c r="I32" s="619"/>
      <c r="J32" s="619"/>
      <c r="K32" s="619"/>
      <c r="L32" s="619"/>
      <c r="M32" s="619"/>
      <c r="N32" s="619"/>
      <c r="O32" s="619"/>
      <c r="P32" s="619"/>
      <c r="Q32" s="620"/>
      <c r="R32" s="621">
        <v>938313</v>
      </c>
      <c r="S32" s="622"/>
      <c r="T32" s="622"/>
      <c r="U32" s="622"/>
      <c r="V32" s="622"/>
      <c r="W32" s="622"/>
      <c r="X32" s="622"/>
      <c r="Y32" s="623"/>
      <c r="Z32" s="624">
        <v>8.6999999999999993</v>
      </c>
      <c r="AA32" s="624"/>
      <c r="AB32" s="624"/>
      <c r="AC32" s="624"/>
      <c r="AD32" s="625" t="s">
        <v>120</v>
      </c>
      <c r="AE32" s="625"/>
      <c r="AF32" s="625"/>
      <c r="AG32" s="625"/>
      <c r="AH32" s="625"/>
      <c r="AI32" s="625"/>
      <c r="AJ32" s="625"/>
      <c r="AK32" s="625"/>
      <c r="AL32" s="626" t="s">
        <v>120</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98.8</v>
      </c>
      <c r="BH32" s="691"/>
      <c r="BI32" s="691"/>
      <c r="BJ32" s="691"/>
      <c r="BK32" s="691"/>
      <c r="BL32" s="691"/>
      <c r="BM32" s="692">
        <v>87.5</v>
      </c>
      <c r="BN32" s="691"/>
      <c r="BO32" s="691"/>
      <c r="BP32" s="691"/>
      <c r="BQ32" s="693"/>
      <c r="BR32" s="690">
        <v>98.9</v>
      </c>
      <c r="BS32" s="691"/>
      <c r="BT32" s="691"/>
      <c r="BU32" s="691"/>
      <c r="BV32" s="691"/>
      <c r="BW32" s="691"/>
      <c r="BX32" s="692">
        <v>88</v>
      </c>
      <c r="BY32" s="691"/>
      <c r="BZ32" s="691"/>
      <c r="CA32" s="691"/>
      <c r="CB32" s="693"/>
      <c r="CD32" s="688"/>
      <c r="CE32" s="689"/>
      <c r="CF32" s="636" t="s">
        <v>310</v>
      </c>
      <c r="CG32" s="637"/>
      <c r="CH32" s="637"/>
      <c r="CI32" s="637"/>
      <c r="CJ32" s="637"/>
      <c r="CK32" s="637"/>
      <c r="CL32" s="637"/>
      <c r="CM32" s="637"/>
      <c r="CN32" s="637"/>
      <c r="CO32" s="637"/>
      <c r="CP32" s="637"/>
      <c r="CQ32" s="638"/>
      <c r="CR32" s="621">
        <v>179</v>
      </c>
      <c r="CS32" s="622"/>
      <c r="CT32" s="622"/>
      <c r="CU32" s="622"/>
      <c r="CV32" s="622"/>
      <c r="CW32" s="622"/>
      <c r="CX32" s="622"/>
      <c r="CY32" s="623"/>
      <c r="CZ32" s="626">
        <v>0</v>
      </c>
      <c r="DA32" s="654"/>
      <c r="DB32" s="654"/>
      <c r="DC32" s="659"/>
      <c r="DD32" s="630">
        <v>179</v>
      </c>
      <c r="DE32" s="622"/>
      <c r="DF32" s="622"/>
      <c r="DG32" s="622"/>
      <c r="DH32" s="622"/>
      <c r="DI32" s="622"/>
      <c r="DJ32" s="622"/>
      <c r="DK32" s="623"/>
      <c r="DL32" s="630">
        <v>179</v>
      </c>
      <c r="DM32" s="622"/>
      <c r="DN32" s="622"/>
      <c r="DO32" s="622"/>
      <c r="DP32" s="622"/>
      <c r="DQ32" s="622"/>
      <c r="DR32" s="622"/>
      <c r="DS32" s="622"/>
      <c r="DT32" s="622"/>
      <c r="DU32" s="622"/>
      <c r="DV32" s="623"/>
      <c r="DW32" s="626">
        <v>0</v>
      </c>
      <c r="DX32" s="654"/>
      <c r="DY32" s="654"/>
      <c r="DZ32" s="654"/>
      <c r="EA32" s="654"/>
      <c r="EB32" s="654"/>
      <c r="EC32" s="655"/>
    </row>
    <row r="33" spans="2:133" ht="11.25" customHeight="1">
      <c r="B33" s="618" t="s">
        <v>311</v>
      </c>
      <c r="C33" s="619"/>
      <c r="D33" s="619"/>
      <c r="E33" s="619"/>
      <c r="F33" s="619"/>
      <c r="G33" s="619"/>
      <c r="H33" s="619"/>
      <c r="I33" s="619"/>
      <c r="J33" s="619"/>
      <c r="K33" s="619"/>
      <c r="L33" s="619"/>
      <c r="M33" s="619"/>
      <c r="N33" s="619"/>
      <c r="O33" s="619"/>
      <c r="P33" s="619"/>
      <c r="Q33" s="620"/>
      <c r="R33" s="621">
        <v>154247</v>
      </c>
      <c r="S33" s="622"/>
      <c r="T33" s="622"/>
      <c r="U33" s="622"/>
      <c r="V33" s="622"/>
      <c r="W33" s="622"/>
      <c r="X33" s="622"/>
      <c r="Y33" s="623"/>
      <c r="Z33" s="624">
        <v>1.4</v>
      </c>
      <c r="AA33" s="624"/>
      <c r="AB33" s="624"/>
      <c r="AC33" s="624"/>
      <c r="AD33" s="625" t="s">
        <v>120</v>
      </c>
      <c r="AE33" s="625"/>
      <c r="AF33" s="625"/>
      <c r="AG33" s="625"/>
      <c r="AH33" s="625"/>
      <c r="AI33" s="625"/>
      <c r="AJ33" s="625"/>
      <c r="AK33" s="625"/>
      <c r="AL33" s="626" t="s">
        <v>120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5252871</v>
      </c>
      <c r="CS33" s="657"/>
      <c r="CT33" s="657"/>
      <c r="CU33" s="657"/>
      <c r="CV33" s="657"/>
      <c r="CW33" s="657"/>
      <c r="CX33" s="657"/>
      <c r="CY33" s="658"/>
      <c r="CZ33" s="626">
        <v>49.4</v>
      </c>
      <c r="DA33" s="654"/>
      <c r="DB33" s="654"/>
      <c r="DC33" s="659"/>
      <c r="DD33" s="630">
        <v>4464515</v>
      </c>
      <c r="DE33" s="657"/>
      <c r="DF33" s="657"/>
      <c r="DG33" s="657"/>
      <c r="DH33" s="657"/>
      <c r="DI33" s="657"/>
      <c r="DJ33" s="657"/>
      <c r="DK33" s="658"/>
      <c r="DL33" s="630">
        <v>2215944</v>
      </c>
      <c r="DM33" s="657"/>
      <c r="DN33" s="657"/>
      <c r="DO33" s="657"/>
      <c r="DP33" s="657"/>
      <c r="DQ33" s="657"/>
      <c r="DR33" s="657"/>
      <c r="DS33" s="657"/>
      <c r="DT33" s="657"/>
      <c r="DU33" s="657"/>
      <c r="DV33" s="658"/>
      <c r="DW33" s="626">
        <v>45.3</v>
      </c>
      <c r="DX33" s="654"/>
      <c r="DY33" s="654"/>
      <c r="DZ33" s="654"/>
      <c r="EA33" s="654"/>
      <c r="EB33" s="654"/>
      <c r="EC33" s="655"/>
    </row>
    <row r="34" spans="2:133" ht="11.25" customHeight="1">
      <c r="B34" s="618" t="s">
        <v>313</v>
      </c>
      <c r="C34" s="619"/>
      <c r="D34" s="619"/>
      <c r="E34" s="619"/>
      <c r="F34" s="619"/>
      <c r="G34" s="619"/>
      <c r="H34" s="619"/>
      <c r="I34" s="619"/>
      <c r="J34" s="619"/>
      <c r="K34" s="619"/>
      <c r="L34" s="619"/>
      <c r="M34" s="619"/>
      <c r="N34" s="619"/>
      <c r="O34" s="619"/>
      <c r="P34" s="619"/>
      <c r="Q34" s="620"/>
      <c r="R34" s="621">
        <v>365913</v>
      </c>
      <c r="S34" s="622"/>
      <c r="T34" s="622"/>
      <c r="U34" s="622"/>
      <c r="V34" s="622"/>
      <c r="W34" s="622"/>
      <c r="X34" s="622"/>
      <c r="Y34" s="623"/>
      <c r="Z34" s="624">
        <v>3.4</v>
      </c>
      <c r="AA34" s="624"/>
      <c r="AB34" s="624"/>
      <c r="AC34" s="624"/>
      <c r="AD34" s="625">
        <v>4985</v>
      </c>
      <c r="AE34" s="625"/>
      <c r="AF34" s="625"/>
      <c r="AG34" s="625"/>
      <c r="AH34" s="625"/>
      <c r="AI34" s="625"/>
      <c r="AJ34" s="625"/>
      <c r="AK34" s="625"/>
      <c r="AL34" s="626">
        <v>0.1</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1289120</v>
      </c>
      <c r="CS34" s="622"/>
      <c r="CT34" s="622"/>
      <c r="CU34" s="622"/>
      <c r="CV34" s="622"/>
      <c r="CW34" s="622"/>
      <c r="CX34" s="622"/>
      <c r="CY34" s="623"/>
      <c r="CZ34" s="626">
        <v>12.1</v>
      </c>
      <c r="DA34" s="654"/>
      <c r="DB34" s="654"/>
      <c r="DC34" s="659"/>
      <c r="DD34" s="630">
        <v>992273</v>
      </c>
      <c r="DE34" s="622"/>
      <c r="DF34" s="622"/>
      <c r="DG34" s="622"/>
      <c r="DH34" s="622"/>
      <c r="DI34" s="622"/>
      <c r="DJ34" s="622"/>
      <c r="DK34" s="623"/>
      <c r="DL34" s="630">
        <v>827103</v>
      </c>
      <c r="DM34" s="622"/>
      <c r="DN34" s="622"/>
      <c r="DO34" s="622"/>
      <c r="DP34" s="622"/>
      <c r="DQ34" s="622"/>
      <c r="DR34" s="622"/>
      <c r="DS34" s="622"/>
      <c r="DT34" s="622"/>
      <c r="DU34" s="622"/>
      <c r="DV34" s="623"/>
      <c r="DW34" s="626">
        <v>16.899999999999999</v>
      </c>
      <c r="DX34" s="654"/>
      <c r="DY34" s="654"/>
      <c r="DZ34" s="654"/>
      <c r="EA34" s="654"/>
      <c r="EB34" s="654"/>
      <c r="EC34" s="655"/>
    </row>
    <row r="35" spans="2:133" ht="11.25" customHeight="1">
      <c r="B35" s="618" t="s">
        <v>317</v>
      </c>
      <c r="C35" s="619"/>
      <c r="D35" s="619"/>
      <c r="E35" s="619"/>
      <c r="F35" s="619"/>
      <c r="G35" s="619"/>
      <c r="H35" s="619"/>
      <c r="I35" s="619"/>
      <c r="J35" s="619"/>
      <c r="K35" s="619"/>
      <c r="L35" s="619"/>
      <c r="M35" s="619"/>
      <c r="N35" s="619"/>
      <c r="O35" s="619"/>
      <c r="P35" s="619"/>
      <c r="Q35" s="620"/>
      <c r="R35" s="621">
        <v>1174184</v>
      </c>
      <c r="S35" s="622"/>
      <c r="T35" s="622"/>
      <c r="U35" s="622"/>
      <c r="V35" s="622"/>
      <c r="W35" s="622"/>
      <c r="X35" s="622"/>
      <c r="Y35" s="623"/>
      <c r="Z35" s="624">
        <v>10.9</v>
      </c>
      <c r="AA35" s="624"/>
      <c r="AB35" s="624"/>
      <c r="AC35" s="624"/>
      <c r="AD35" s="625" t="s">
        <v>237</v>
      </c>
      <c r="AE35" s="625"/>
      <c r="AF35" s="625"/>
      <c r="AG35" s="625"/>
      <c r="AH35" s="625"/>
      <c r="AI35" s="625"/>
      <c r="AJ35" s="625"/>
      <c r="AK35" s="625"/>
      <c r="AL35" s="626" t="s">
        <v>237</v>
      </c>
      <c r="AM35" s="627"/>
      <c r="AN35" s="627"/>
      <c r="AO35" s="628"/>
      <c r="AP35" s="214"/>
      <c r="AQ35" s="694" t="s">
        <v>318</v>
      </c>
      <c r="AR35" s="695"/>
      <c r="AS35" s="695"/>
      <c r="AT35" s="695"/>
      <c r="AU35" s="695"/>
      <c r="AV35" s="695"/>
      <c r="AW35" s="695"/>
      <c r="AX35" s="695"/>
      <c r="AY35" s="696"/>
      <c r="AZ35" s="610">
        <v>1984240</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152432</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454311</v>
      </c>
      <c r="CS35" s="657"/>
      <c r="CT35" s="657"/>
      <c r="CU35" s="657"/>
      <c r="CV35" s="657"/>
      <c r="CW35" s="657"/>
      <c r="CX35" s="657"/>
      <c r="CY35" s="658"/>
      <c r="CZ35" s="626">
        <v>4.3</v>
      </c>
      <c r="DA35" s="654"/>
      <c r="DB35" s="654"/>
      <c r="DC35" s="659"/>
      <c r="DD35" s="630">
        <v>392642</v>
      </c>
      <c r="DE35" s="657"/>
      <c r="DF35" s="657"/>
      <c r="DG35" s="657"/>
      <c r="DH35" s="657"/>
      <c r="DI35" s="657"/>
      <c r="DJ35" s="657"/>
      <c r="DK35" s="658"/>
      <c r="DL35" s="630">
        <v>309455</v>
      </c>
      <c r="DM35" s="657"/>
      <c r="DN35" s="657"/>
      <c r="DO35" s="657"/>
      <c r="DP35" s="657"/>
      <c r="DQ35" s="657"/>
      <c r="DR35" s="657"/>
      <c r="DS35" s="657"/>
      <c r="DT35" s="657"/>
      <c r="DU35" s="657"/>
      <c r="DV35" s="658"/>
      <c r="DW35" s="626">
        <v>6.3</v>
      </c>
      <c r="DX35" s="654"/>
      <c r="DY35" s="654"/>
      <c r="DZ35" s="654"/>
      <c r="EA35" s="654"/>
      <c r="EB35" s="654"/>
      <c r="EC35" s="655"/>
    </row>
    <row r="36" spans="2:133" ht="11.25" customHeight="1">
      <c r="B36" s="618" t="s">
        <v>321</v>
      </c>
      <c r="C36" s="619"/>
      <c r="D36" s="619"/>
      <c r="E36" s="619"/>
      <c r="F36" s="619"/>
      <c r="G36" s="619"/>
      <c r="H36" s="619"/>
      <c r="I36" s="619"/>
      <c r="J36" s="619"/>
      <c r="K36" s="619"/>
      <c r="L36" s="619"/>
      <c r="M36" s="619"/>
      <c r="N36" s="619"/>
      <c r="O36" s="619"/>
      <c r="P36" s="619"/>
      <c r="Q36" s="620"/>
      <c r="R36" s="621" t="s">
        <v>120</v>
      </c>
      <c r="S36" s="622"/>
      <c r="T36" s="622"/>
      <c r="U36" s="622"/>
      <c r="V36" s="622"/>
      <c r="W36" s="622"/>
      <c r="X36" s="622"/>
      <c r="Y36" s="623"/>
      <c r="Z36" s="624" t="s">
        <v>120</v>
      </c>
      <c r="AA36" s="624"/>
      <c r="AB36" s="624"/>
      <c r="AC36" s="624"/>
      <c r="AD36" s="625" t="s">
        <v>120</v>
      </c>
      <c r="AE36" s="625"/>
      <c r="AF36" s="625"/>
      <c r="AG36" s="625"/>
      <c r="AH36" s="625"/>
      <c r="AI36" s="625"/>
      <c r="AJ36" s="625"/>
      <c r="AK36" s="625"/>
      <c r="AL36" s="626" t="s">
        <v>120</v>
      </c>
      <c r="AM36" s="627"/>
      <c r="AN36" s="627"/>
      <c r="AO36" s="628"/>
      <c r="AQ36" s="698" t="s">
        <v>322</v>
      </c>
      <c r="AR36" s="699"/>
      <c r="AS36" s="699"/>
      <c r="AT36" s="699"/>
      <c r="AU36" s="699"/>
      <c r="AV36" s="699"/>
      <c r="AW36" s="699"/>
      <c r="AX36" s="699"/>
      <c r="AY36" s="700"/>
      <c r="AZ36" s="621">
        <v>935000</v>
      </c>
      <c r="BA36" s="622"/>
      <c r="BB36" s="622"/>
      <c r="BC36" s="622"/>
      <c r="BD36" s="657"/>
      <c r="BE36" s="657"/>
      <c r="BF36" s="680"/>
      <c r="BG36" s="636" t="s">
        <v>323</v>
      </c>
      <c r="BH36" s="637"/>
      <c r="BI36" s="637"/>
      <c r="BJ36" s="637"/>
      <c r="BK36" s="637"/>
      <c r="BL36" s="637"/>
      <c r="BM36" s="637"/>
      <c r="BN36" s="637"/>
      <c r="BO36" s="637"/>
      <c r="BP36" s="637"/>
      <c r="BQ36" s="637"/>
      <c r="BR36" s="637"/>
      <c r="BS36" s="637"/>
      <c r="BT36" s="637"/>
      <c r="BU36" s="638"/>
      <c r="BV36" s="621">
        <v>93430</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1501991</v>
      </c>
      <c r="CS36" s="622"/>
      <c r="CT36" s="622"/>
      <c r="CU36" s="622"/>
      <c r="CV36" s="622"/>
      <c r="CW36" s="622"/>
      <c r="CX36" s="622"/>
      <c r="CY36" s="623"/>
      <c r="CZ36" s="626">
        <v>14.1</v>
      </c>
      <c r="DA36" s="654"/>
      <c r="DB36" s="654"/>
      <c r="DC36" s="659"/>
      <c r="DD36" s="630">
        <v>1259452</v>
      </c>
      <c r="DE36" s="622"/>
      <c r="DF36" s="622"/>
      <c r="DG36" s="622"/>
      <c r="DH36" s="622"/>
      <c r="DI36" s="622"/>
      <c r="DJ36" s="622"/>
      <c r="DK36" s="623"/>
      <c r="DL36" s="630">
        <v>540938</v>
      </c>
      <c r="DM36" s="622"/>
      <c r="DN36" s="622"/>
      <c r="DO36" s="622"/>
      <c r="DP36" s="622"/>
      <c r="DQ36" s="622"/>
      <c r="DR36" s="622"/>
      <c r="DS36" s="622"/>
      <c r="DT36" s="622"/>
      <c r="DU36" s="622"/>
      <c r="DV36" s="623"/>
      <c r="DW36" s="626">
        <v>11.1</v>
      </c>
      <c r="DX36" s="654"/>
      <c r="DY36" s="654"/>
      <c r="DZ36" s="654"/>
      <c r="EA36" s="654"/>
      <c r="EB36" s="654"/>
      <c r="EC36" s="655"/>
    </row>
    <row r="37" spans="2:133" ht="11.25" customHeight="1">
      <c r="B37" s="618" t="s">
        <v>325</v>
      </c>
      <c r="C37" s="619"/>
      <c r="D37" s="619"/>
      <c r="E37" s="619"/>
      <c r="F37" s="619"/>
      <c r="G37" s="619"/>
      <c r="H37" s="619"/>
      <c r="I37" s="619"/>
      <c r="J37" s="619"/>
      <c r="K37" s="619"/>
      <c r="L37" s="619"/>
      <c r="M37" s="619"/>
      <c r="N37" s="619"/>
      <c r="O37" s="619"/>
      <c r="P37" s="619"/>
      <c r="Q37" s="620"/>
      <c r="R37" s="621">
        <v>191684</v>
      </c>
      <c r="S37" s="622"/>
      <c r="T37" s="622"/>
      <c r="U37" s="622"/>
      <c r="V37" s="622"/>
      <c r="W37" s="622"/>
      <c r="X37" s="622"/>
      <c r="Y37" s="623"/>
      <c r="Z37" s="624">
        <v>1.8</v>
      </c>
      <c r="AA37" s="624"/>
      <c r="AB37" s="624"/>
      <c r="AC37" s="624"/>
      <c r="AD37" s="625" t="s">
        <v>120</v>
      </c>
      <c r="AE37" s="625"/>
      <c r="AF37" s="625"/>
      <c r="AG37" s="625"/>
      <c r="AH37" s="625"/>
      <c r="AI37" s="625"/>
      <c r="AJ37" s="625"/>
      <c r="AK37" s="625"/>
      <c r="AL37" s="626" t="s">
        <v>120</v>
      </c>
      <c r="AM37" s="627"/>
      <c r="AN37" s="627"/>
      <c r="AO37" s="628"/>
      <c r="AQ37" s="698" t="s">
        <v>326</v>
      </c>
      <c r="AR37" s="699"/>
      <c r="AS37" s="699"/>
      <c r="AT37" s="699"/>
      <c r="AU37" s="699"/>
      <c r="AV37" s="699"/>
      <c r="AW37" s="699"/>
      <c r="AX37" s="699"/>
      <c r="AY37" s="700"/>
      <c r="AZ37" s="621">
        <v>375963</v>
      </c>
      <c r="BA37" s="622"/>
      <c r="BB37" s="622"/>
      <c r="BC37" s="622"/>
      <c r="BD37" s="657"/>
      <c r="BE37" s="657"/>
      <c r="BF37" s="680"/>
      <c r="BG37" s="636" t="s">
        <v>327</v>
      </c>
      <c r="BH37" s="637"/>
      <c r="BI37" s="637"/>
      <c r="BJ37" s="637"/>
      <c r="BK37" s="637"/>
      <c r="BL37" s="637"/>
      <c r="BM37" s="637"/>
      <c r="BN37" s="637"/>
      <c r="BO37" s="637"/>
      <c r="BP37" s="637"/>
      <c r="BQ37" s="637"/>
      <c r="BR37" s="637"/>
      <c r="BS37" s="637"/>
      <c r="BT37" s="637"/>
      <c r="BU37" s="638"/>
      <c r="BV37" s="621">
        <v>1463</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4665</v>
      </c>
      <c r="CS37" s="657"/>
      <c r="CT37" s="657"/>
      <c r="CU37" s="657"/>
      <c r="CV37" s="657"/>
      <c r="CW37" s="657"/>
      <c r="CX37" s="657"/>
      <c r="CY37" s="658"/>
      <c r="CZ37" s="626">
        <v>0</v>
      </c>
      <c r="DA37" s="654"/>
      <c r="DB37" s="654"/>
      <c r="DC37" s="659"/>
      <c r="DD37" s="630">
        <v>4665</v>
      </c>
      <c r="DE37" s="657"/>
      <c r="DF37" s="657"/>
      <c r="DG37" s="657"/>
      <c r="DH37" s="657"/>
      <c r="DI37" s="657"/>
      <c r="DJ37" s="657"/>
      <c r="DK37" s="658"/>
      <c r="DL37" s="630">
        <v>4665</v>
      </c>
      <c r="DM37" s="657"/>
      <c r="DN37" s="657"/>
      <c r="DO37" s="657"/>
      <c r="DP37" s="657"/>
      <c r="DQ37" s="657"/>
      <c r="DR37" s="657"/>
      <c r="DS37" s="657"/>
      <c r="DT37" s="657"/>
      <c r="DU37" s="657"/>
      <c r="DV37" s="658"/>
      <c r="DW37" s="626">
        <v>0.1</v>
      </c>
      <c r="DX37" s="654"/>
      <c r="DY37" s="654"/>
      <c r="DZ37" s="654"/>
      <c r="EA37" s="654"/>
      <c r="EB37" s="654"/>
      <c r="EC37" s="655"/>
    </row>
    <row r="38" spans="2:133" ht="11.25" customHeight="1">
      <c r="B38" s="666" t="s">
        <v>329</v>
      </c>
      <c r="C38" s="667"/>
      <c r="D38" s="667"/>
      <c r="E38" s="667"/>
      <c r="F38" s="667"/>
      <c r="G38" s="667"/>
      <c r="H38" s="667"/>
      <c r="I38" s="667"/>
      <c r="J38" s="667"/>
      <c r="K38" s="667"/>
      <c r="L38" s="667"/>
      <c r="M38" s="667"/>
      <c r="N38" s="667"/>
      <c r="O38" s="667"/>
      <c r="P38" s="667"/>
      <c r="Q38" s="668"/>
      <c r="R38" s="701">
        <v>10795378</v>
      </c>
      <c r="S38" s="702"/>
      <c r="T38" s="702"/>
      <c r="U38" s="702"/>
      <c r="V38" s="702"/>
      <c r="W38" s="702"/>
      <c r="X38" s="702"/>
      <c r="Y38" s="703"/>
      <c r="Z38" s="704">
        <v>100</v>
      </c>
      <c r="AA38" s="704"/>
      <c r="AB38" s="704"/>
      <c r="AC38" s="704"/>
      <c r="AD38" s="705">
        <v>4702776</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v>75480</v>
      </c>
      <c r="BA38" s="622"/>
      <c r="BB38" s="622"/>
      <c r="BC38" s="622"/>
      <c r="BD38" s="657"/>
      <c r="BE38" s="657"/>
      <c r="BF38" s="680"/>
      <c r="BG38" s="636" t="s">
        <v>331</v>
      </c>
      <c r="BH38" s="637"/>
      <c r="BI38" s="637"/>
      <c r="BJ38" s="637"/>
      <c r="BK38" s="637"/>
      <c r="BL38" s="637"/>
      <c r="BM38" s="637"/>
      <c r="BN38" s="637"/>
      <c r="BO38" s="637"/>
      <c r="BP38" s="637"/>
      <c r="BQ38" s="637"/>
      <c r="BR38" s="637"/>
      <c r="BS38" s="637"/>
      <c r="BT38" s="637"/>
      <c r="BU38" s="638"/>
      <c r="BV38" s="621">
        <v>2082</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597797</v>
      </c>
      <c r="CS38" s="622"/>
      <c r="CT38" s="622"/>
      <c r="CU38" s="622"/>
      <c r="CV38" s="622"/>
      <c r="CW38" s="622"/>
      <c r="CX38" s="622"/>
      <c r="CY38" s="623"/>
      <c r="CZ38" s="626">
        <v>5.6</v>
      </c>
      <c r="DA38" s="654"/>
      <c r="DB38" s="654"/>
      <c r="DC38" s="659"/>
      <c r="DD38" s="630">
        <v>515082</v>
      </c>
      <c r="DE38" s="622"/>
      <c r="DF38" s="622"/>
      <c r="DG38" s="622"/>
      <c r="DH38" s="622"/>
      <c r="DI38" s="622"/>
      <c r="DJ38" s="622"/>
      <c r="DK38" s="623"/>
      <c r="DL38" s="630">
        <v>515082</v>
      </c>
      <c r="DM38" s="622"/>
      <c r="DN38" s="622"/>
      <c r="DO38" s="622"/>
      <c r="DP38" s="622"/>
      <c r="DQ38" s="622"/>
      <c r="DR38" s="622"/>
      <c r="DS38" s="622"/>
      <c r="DT38" s="622"/>
      <c r="DU38" s="622"/>
      <c r="DV38" s="623"/>
      <c r="DW38" s="626">
        <v>10.5</v>
      </c>
      <c r="DX38" s="654"/>
      <c r="DY38" s="654"/>
      <c r="DZ38" s="654"/>
      <c r="EA38" s="654"/>
      <c r="EB38" s="654"/>
      <c r="EC38" s="655"/>
    </row>
    <row r="39" spans="2:133" ht="11.25" customHeight="1">
      <c r="AQ39" s="698" t="s">
        <v>333</v>
      </c>
      <c r="AR39" s="699"/>
      <c r="AS39" s="699"/>
      <c r="AT39" s="699"/>
      <c r="AU39" s="699"/>
      <c r="AV39" s="699"/>
      <c r="AW39" s="699"/>
      <c r="AX39" s="699"/>
      <c r="AY39" s="700"/>
      <c r="AZ39" s="621">
        <v>14072</v>
      </c>
      <c r="BA39" s="622"/>
      <c r="BB39" s="622"/>
      <c r="BC39" s="622"/>
      <c r="BD39" s="657"/>
      <c r="BE39" s="657"/>
      <c r="BF39" s="680"/>
      <c r="BG39" s="712" t="s">
        <v>334</v>
      </c>
      <c r="BH39" s="713"/>
      <c r="BI39" s="713"/>
      <c r="BJ39" s="713"/>
      <c r="BK39" s="713"/>
      <c r="BL39" s="215"/>
      <c r="BM39" s="637" t="s">
        <v>335</v>
      </c>
      <c r="BN39" s="637"/>
      <c r="BO39" s="637"/>
      <c r="BP39" s="637"/>
      <c r="BQ39" s="637"/>
      <c r="BR39" s="637"/>
      <c r="BS39" s="637"/>
      <c r="BT39" s="637"/>
      <c r="BU39" s="638"/>
      <c r="BV39" s="621">
        <v>60</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1087545</v>
      </c>
      <c r="CS39" s="657"/>
      <c r="CT39" s="657"/>
      <c r="CU39" s="657"/>
      <c r="CV39" s="657"/>
      <c r="CW39" s="657"/>
      <c r="CX39" s="657"/>
      <c r="CY39" s="658"/>
      <c r="CZ39" s="626">
        <v>10.199999999999999</v>
      </c>
      <c r="DA39" s="654"/>
      <c r="DB39" s="654"/>
      <c r="DC39" s="659"/>
      <c r="DD39" s="630">
        <v>986423</v>
      </c>
      <c r="DE39" s="657"/>
      <c r="DF39" s="657"/>
      <c r="DG39" s="657"/>
      <c r="DH39" s="657"/>
      <c r="DI39" s="657"/>
      <c r="DJ39" s="657"/>
      <c r="DK39" s="658"/>
      <c r="DL39" s="630" t="s">
        <v>120</v>
      </c>
      <c r="DM39" s="657"/>
      <c r="DN39" s="657"/>
      <c r="DO39" s="657"/>
      <c r="DP39" s="657"/>
      <c r="DQ39" s="657"/>
      <c r="DR39" s="657"/>
      <c r="DS39" s="657"/>
      <c r="DT39" s="657"/>
      <c r="DU39" s="657"/>
      <c r="DV39" s="658"/>
      <c r="DW39" s="626" t="s">
        <v>120</v>
      </c>
      <c r="DX39" s="654"/>
      <c r="DY39" s="654"/>
      <c r="DZ39" s="654"/>
      <c r="EA39" s="654"/>
      <c r="EB39" s="654"/>
      <c r="EC39" s="655"/>
    </row>
    <row r="40" spans="2:133" ht="11.25" customHeight="1">
      <c r="AQ40" s="698" t="s">
        <v>337</v>
      </c>
      <c r="AR40" s="699"/>
      <c r="AS40" s="699"/>
      <c r="AT40" s="699"/>
      <c r="AU40" s="699"/>
      <c r="AV40" s="699"/>
      <c r="AW40" s="699"/>
      <c r="AX40" s="699"/>
      <c r="AY40" s="700"/>
      <c r="AZ40" s="621">
        <v>112990</v>
      </c>
      <c r="BA40" s="622"/>
      <c r="BB40" s="622"/>
      <c r="BC40" s="622"/>
      <c r="BD40" s="657"/>
      <c r="BE40" s="657"/>
      <c r="BF40" s="680"/>
      <c r="BG40" s="712"/>
      <c r="BH40" s="713"/>
      <c r="BI40" s="713"/>
      <c r="BJ40" s="713"/>
      <c r="BK40" s="713"/>
      <c r="BL40" s="215"/>
      <c r="BM40" s="637" t="s">
        <v>338</v>
      </c>
      <c r="BN40" s="637"/>
      <c r="BO40" s="637"/>
      <c r="BP40" s="637"/>
      <c r="BQ40" s="637"/>
      <c r="BR40" s="637"/>
      <c r="BS40" s="637"/>
      <c r="BT40" s="637"/>
      <c r="BU40" s="638"/>
      <c r="BV40" s="621">
        <v>194</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v>322107</v>
      </c>
      <c r="CS40" s="622"/>
      <c r="CT40" s="622"/>
      <c r="CU40" s="622"/>
      <c r="CV40" s="622"/>
      <c r="CW40" s="622"/>
      <c r="CX40" s="622"/>
      <c r="CY40" s="623"/>
      <c r="CZ40" s="626">
        <v>3</v>
      </c>
      <c r="DA40" s="654"/>
      <c r="DB40" s="654"/>
      <c r="DC40" s="659"/>
      <c r="DD40" s="630">
        <v>318643</v>
      </c>
      <c r="DE40" s="622"/>
      <c r="DF40" s="622"/>
      <c r="DG40" s="622"/>
      <c r="DH40" s="622"/>
      <c r="DI40" s="622"/>
      <c r="DJ40" s="622"/>
      <c r="DK40" s="623"/>
      <c r="DL40" s="630">
        <v>23366</v>
      </c>
      <c r="DM40" s="622"/>
      <c r="DN40" s="622"/>
      <c r="DO40" s="622"/>
      <c r="DP40" s="622"/>
      <c r="DQ40" s="622"/>
      <c r="DR40" s="622"/>
      <c r="DS40" s="622"/>
      <c r="DT40" s="622"/>
      <c r="DU40" s="622"/>
      <c r="DV40" s="623"/>
      <c r="DW40" s="626">
        <v>0.5</v>
      </c>
      <c r="DX40" s="654"/>
      <c r="DY40" s="654"/>
      <c r="DZ40" s="654"/>
      <c r="EA40" s="654"/>
      <c r="EB40" s="654"/>
      <c r="EC40" s="655"/>
    </row>
    <row r="41" spans="2:133" ht="11.25" customHeight="1">
      <c r="AQ41" s="708" t="s">
        <v>340</v>
      </c>
      <c r="AR41" s="709"/>
      <c r="AS41" s="709"/>
      <c r="AT41" s="709"/>
      <c r="AU41" s="709"/>
      <c r="AV41" s="709"/>
      <c r="AW41" s="709"/>
      <c r="AX41" s="709"/>
      <c r="AY41" s="710"/>
      <c r="AZ41" s="701">
        <v>470735</v>
      </c>
      <c r="BA41" s="702"/>
      <c r="BB41" s="702"/>
      <c r="BC41" s="702"/>
      <c r="BD41" s="691"/>
      <c r="BE41" s="691"/>
      <c r="BF41" s="693"/>
      <c r="BG41" s="714"/>
      <c r="BH41" s="715"/>
      <c r="BI41" s="715"/>
      <c r="BJ41" s="715"/>
      <c r="BK41" s="715"/>
      <c r="BL41" s="216"/>
      <c r="BM41" s="646" t="s">
        <v>341</v>
      </c>
      <c r="BN41" s="646"/>
      <c r="BO41" s="646"/>
      <c r="BP41" s="646"/>
      <c r="BQ41" s="646"/>
      <c r="BR41" s="646"/>
      <c r="BS41" s="646"/>
      <c r="BT41" s="646"/>
      <c r="BU41" s="647"/>
      <c r="BV41" s="701">
        <v>421</v>
      </c>
      <c r="BW41" s="702"/>
      <c r="BX41" s="702"/>
      <c r="BY41" s="702"/>
      <c r="BZ41" s="702"/>
      <c r="CA41" s="702"/>
      <c r="CB41" s="711"/>
      <c r="CD41" s="636" t="s">
        <v>342</v>
      </c>
      <c r="CE41" s="637"/>
      <c r="CF41" s="637"/>
      <c r="CG41" s="637"/>
      <c r="CH41" s="637"/>
      <c r="CI41" s="637"/>
      <c r="CJ41" s="637"/>
      <c r="CK41" s="637"/>
      <c r="CL41" s="637"/>
      <c r="CM41" s="637"/>
      <c r="CN41" s="637"/>
      <c r="CO41" s="637"/>
      <c r="CP41" s="637"/>
      <c r="CQ41" s="638"/>
      <c r="CR41" s="621" t="s">
        <v>237</v>
      </c>
      <c r="CS41" s="657"/>
      <c r="CT41" s="657"/>
      <c r="CU41" s="657"/>
      <c r="CV41" s="657"/>
      <c r="CW41" s="657"/>
      <c r="CX41" s="657"/>
      <c r="CY41" s="658"/>
      <c r="CZ41" s="626" t="s">
        <v>120</v>
      </c>
      <c r="DA41" s="654"/>
      <c r="DB41" s="654"/>
      <c r="DC41" s="659"/>
      <c r="DD41" s="630" t="s">
        <v>237</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1774897</v>
      </c>
      <c r="CS42" s="622"/>
      <c r="CT42" s="622"/>
      <c r="CU42" s="622"/>
      <c r="CV42" s="622"/>
      <c r="CW42" s="622"/>
      <c r="CX42" s="622"/>
      <c r="CY42" s="623"/>
      <c r="CZ42" s="626">
        <v>16.7</v>
      </c>
      <c r="DA42" s="627"/>
      <c r="DB42" s="627"/>
      <c r="DC42" s="722"/>
      <c r="DD42" s="630">
        <v>361706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v>44590</v>
      </c>
      <c r="CS43" s="657"/>
      <c r="CT43" s="657"/>
      <c r="CU43" s="657"/>
      <c r="CV43" s="657"/>
      <c r="CW43" s="657"/>
      <c r="CX43" s="657"/>
      <c r="CY43" s="658"/>
      <c r="CZ43" s="626">
        <v>0.4</v>
      </c>
      <c r="DA43" s="654"/>
      <c r="DB43" s="654"/>
      <c r="DC43" s="659"/>
      <c r="DD43" s="630">
        <v>44590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347</v>
      </c>
      <c r="CD44" s="733" t="s">
        <v>299</v>
      </c>
      <c r="CE44" s="734"/>
      <c r="CF44" s="618" t="s">
        <v>348</v>
      </c>
      <c r="CG44" s="619"/>
      <c r="CH44" s="619"/>
      <c r="CI44" s="619"/>
      <c r="CJ44" s="619"/>
      <c r="CK44" s="619"/>
      <c r="CL44" s="619"/>
      <c r="CM44" s="619"/>
      <c r="CN44" s="619"/>
      <c r="CO44" s="619"/>
      <c r="CP44" s="619"/>
      <c r="CQ44" s="620"/>
      <c r="CR44" s="621">
        <v>1761312</v>
      </c>
      <c r="CS44" s="622"/>
      <c r="CT44" s="622"/>
      <c r="CU44" s="622"/>
      <c r="CV44" s="622"/>
      <c r="CW44" s="622"/>
      <c r="CX44" s="622"/>
      <c r="CY44" s="623"/>
      <c r="CZ44" s="626">
        <v>16.600000000000001</v>
      </c>
      <c r="DA44" s="627"/>
      <c r="DB44" s="627"/>
      <c r="DC44" s="722"/>
      <c r="DD44" s="630">
        <v>361027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349</v>
      </c>
      <c r="CG45" s="619"/>
      <c r="CH45" s="619"/>
      <c r="CI45" s="619"/>
      <c r="CJ45" s="619"/>
      <c r="CK45" s="619"/>
      <c r="CL45" s="619"/>
      <c r="CM45" s="619"/>
      <c r="CN45" s="619"/>
      <c r="CO45" s="619"/>
      <c r="CP45" s="619"/>
      <c r="CQ45" s="620"/>
      <c r="CR45" s="621">
        <v>1116640</v>
      </c>
      <c r="CS45" s="657"/>
      <c r="CT45" s="657"/>
      <c r="CU45" s="657"/>
      <c r="CV45" s="657"/>
      <c r="CW45" s="657"/>
      <c r="CX45" s="657"/>
      <c r="CY45" s="658"/>
      <c r="CZ45" s="626">
        <v>10.5</v>
      </c>
      <c r="DA45" s="654"/>
      <c r="DB45" s="654"/>
      <c r="DC45" s="659"/>
      <c r="DD45" s="630">
        <v>53839</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350</v>
      </c>
      <c r="CG46" s="619"/>
      <c r="CH46" s="619"/>
      <c r="CI46" s="619"/>
      <c r="CJ46" s="619"/>
      <c r="CK46" s="619"/>
      <c r="CL46" s="619"/>
      <c r="CM46" s="619"/>
      <c r="CN46" s="619"/>
      <c r="CO46" s="619"/>
      <c r="CP46" s="619"/>
      <c r="CQ46" s="620"/>
      <c r="CR46" s="621">
        <v>644672</v>
      </c>
      <c r="CS46" s="622"/>
      <c r="CT46" s="622"/>
      <c r="CU46" s="622"/>
      <c r="CV46" s="622"/>
      <c r="CW46" s="622"/>
      <c r="CX46" s="622"/>
      <c r="CY46" s="623"/>
      <c r="CZ46" s="626">
        <v>6.1</v>
      </c>
      <c r="DA46" s="627"/>
      <c r="DB46" s="627"/>
      <c r="DC46" s="722"/>
      <c r="DD46" s="630">
        <v>307188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351</v>
      </c>
      <c r="CG47" s="619"/>
      <c r="CH47" s="619"/>
      <c r="CI47" s="619"/>
      <c r="CJ47" s="619"/>
      <c r="CK47" s="619"/>
      <c r="CL47" s="619"/>
      <c r="CM47" s="619"/>
      <c r="CN47" s="619"/>
      <c r="CO47" s="619"/>
      <c r="CP47" s="619"/>
      <c r="CQ47" s="620"/>
      <c r="CR47" s="621">
        <v>13585</v>
      </c>
      <c r="CS47" s="657"/>
      <c r="CT47" s="657"/>
      <c r="CU47" s="657"/>
      <c r="CV47" s="657"/>
      <c r="CW47" s="657"/>
      <c r="CX47" s="657"/>
      <c r="CY47" s="658"/>
      <c r="CZ47" s="626">
        <v>0.1</v>
      </c>
      <c r="DA47" s="654"/>
      <c r="DB47" s="654"/>
      <c r="DC47" s="659"/>
      <c r="DD47" s="630">
        <v>679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352</v>
      </c>
      <c r="CG48" s="619"/>
      <c r="CH48" s="619"/>
      <c r="CI48" s="619"/>
      <c r="CJ48" s="619"/>
      <c r="CK48" s="619"/>
      <c r="CL48" s="619"/>
      <c r="CM48" s="619"/>
      <c r="CN48" s="619"/>
      <c r="CO48" s="619"/>
      <c r="CP48" s="619"/>
      <c r="CQ48" s="620"/>
      <c r="CR48" s="621" t="s">
        <v>130</v>
      </c>
      <c r="CS48" s="622"/>
      <c r="CT48" s="622"/>
      <c r="CU48" s="622"/>
      <c r="CV48" s="622"/>
      <c r="CW48" s="622"/>
      <c r="CX48" s="622"/>
      <c r="CY48" s="623"/>
      <c r="CZ48" s="626" t="s">
        <v>120</v>
      </c>
      <c r="DA48" s="627"/>
      <c r="DB48" s="627"/>
      <c r="DC48" s="722"/>
      <c r="DD48" s="630" t="s">
        <v>120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353</v>
      </c>
      <c r="CE49" s="667"/>
      <c r="CF49" s="667"/>
      <c r="CG49" s="667"/>
      <c r="CH49" s="667"/>
      <c r="CI49" s="667"/>
      <c r="CJ49" s="667"/>
      <c r="CK49" s="667"/>
      <c r="CL49" s="667"/>
      <c r="CM49" s="667"/>
      <c r="CN49" s="667"/>
      <c r="CO49" s="667"/>
      <c r="CP49" s="667"/>
      <c r="CQ49" s="668"/>
      <c r="CR49" s="701">
        <v>10626981</v>
      </c>
      <c r="CS49" s="691"/>
      <c r="CT49" s="691"/>
      <c r="CU49" s="691"/>
      <c r="CV49" s="691"/>
      <c r="CW49" s="691"/>
      <c r="CX49" s="691"/>
      <c r="CY49" s="723"/>
      <c r="CZ49" s="706">
        <v>100</v>
      </c>
      <c r="DA49" s="724"/>
      <c r="DB49" s="724"/>
      <c r="DC49" s="725"/>
      <c r="DD49" s="726">
        <v>7233869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v1fEpH0bfqOE3AImx40QAH5oj3IuOPEFHmAbaKDM4Yt5Fi3c/omAqs/BjkP5vGsz+uCpUdcHbeYCJxG6874PPQ==" saltValue="aqKDaRK949yjU5qOS0iYb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0" zoomScale="70" zoomScaleNormal="25" zoomScaleSheetLayoutView="70" workbookViewId="0">
      <selection activeCell="V53" sqref="V53:Z5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376</v>
      </c>
      <c r="C7" s="754"/>
      <c r="D7" s="754"/>
      <c r="E7" s="754"/>
      <c r="F7" s="754"/>
      <c r="G7" s="754"/>
      <c r="H7" s="754"/>
      <c r="I7" s="754"/>
      <c r="J7" s="754"/>
      <c r="K7" s="754"/>
      <c r="L7" s="754"/>
      <c r="M7" s="754"/>
      <c r="N7" s="754"/>
      <c r="O7" s="754"/>
      <c r="P7" s="755"/>
      <c r="Q7" s="756">
        <v>10794</v>
      </c>
      <c r="R7" s="757"/>
      <c r="S7" s="757"/>
      <c r="T7" s="757"/>
      <c r="U7" s="757"/>
      <c r="V7" s="757">
        <v>10625</v>
      </c>
      <c r="W7" s="757"/>
      <c r="X7" s="757"/>
      <c r="Y7" s="757"/>
      <c r="Z7" s="757"/>
      <c r="AA7" s="757">
        <v>168</v>
      </c>
      <c r="AB7" s="757"/>
      <c r="AC7" s="757"/>
      <c r="AD7" s="757"/>
      <c r="AE7" s="758"/>
      <c r="AF7" s="759">
        <v>155</v>
      </c>
      <c r="AG7" s="760"/>
      <c r="AH7" s="760"/>
      <c r="AI7" s="760"/>
      <c r="AJ7" s="761"/>
      <c r="AK7" s="796">
        <v>938</v>
      </c>
      <c r="AL7" s="797"/>
      <c r="AM7" s="797"/>
      <c r="AN7" s="797"/>
      <c r="AO7" s="797"/>
      <c r="AP7" s="797">
        <v>10294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571</v>
      </c>
      <c r="BT7" s="801"/>
      <c r="BU7" s="801"/>
      <c r="BV7" s="801"/>
      <c r="BW7" s="801"/>
      <c r="BX7" s="801"/>
      <c r="BY7" s="801"/>
      <c r="BZ7" s="801"/>
      <c r="CA7" s="801"/>
      <c r="CB7" s="801"/>
      <c r="CC7" s="801"/>
      <c r="CD7" s="801"/>
      <c r="CE7" s="801"/>
      <c r="CF7" s="801"/>
      <c r="CG7" s="802"/>
      <c r="CH7" s="793">
        <v>208</v>
      </c>
      <c r="CI7" s="794"/>
      <c r="CJ7" s="794"/>
      <c r="CK7" s="794"/>
      <c r="CL7" s="795"/>
      <c r="CM7" s="793">
        <v>44</v>
      </c>
      <c r="CN7" s="794"/>
      <c r="CO7" s="794"/>
      <c r="CP7" s="794"/>
      <c r="CQ7" s="795"/>
      <c r="CR7" s="793">
        <v>31</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t="s">
        <v>377</v>
      </c>
      <c r="C8" s="778"/>
      <c r="D8" s="778"/>
      <c r="E8" s="778"/>
      <c r="F8" s="778"/>
      <c r="G8" s="778"/>
      <c r="H8" s="778"/>
      <c r="I8" s="778"/>
      <c r="J8" s="778"/>
      <c r="K8" s="778"/>
      <c r="L8" s="778"/>
      <c r="M8" s="778"/>
      <c r="N8" s="778"/>
      <c r="O8" s="778"/>
      <c r="P8" s="779"/>
      <c r="Q8" s="780">
        <v>2</v>
      </c>
      <c r="R8" s="781"/>
      <c r="S8" s="781"/>
      <c r="T8" s="781"/>
      <c r="U8" s="781"/>
      <c r="V8" s="781">
        <v>1</v>
      </c>
      <c r="W8" s="781"/>
      <c r="X8" s="781"/>
      <c r="Y8" s="781"/>
      <c r="Z8" s="781"/>
      <c r="AA8" s="781">
        <v>1</v>
      </c>
      <c r="AB8" s="781"/>
      <c r="AC8" s="781"/>
      <c r="AD8" s="781"/>
      <c r="AE8" s="782"/>
      <c r="AF8" s="783">
        <v>0</v>
      </c>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572</v>
      </c>
      <c r="BT8" s="791"/>
      <c r="BU8" s="791"/>
      <c r="BV8" s="791"/>
      <c r="BW8" s="791"/>
      <c r="BX8" s="791"/>
      <c r="BY8" s="791"/>
      <c r="BZ8" s="791"/>
      <c r="CA8" s="791"/>
      <c r="CB8" s="791"/>
      <c r="CC8" s="791"/>
      <c r="CD8" s="791"/>
      <c r="CE8" s="791"/>
      <c r="CF8" s="791"/>
      <c r="CG8" s="792"/>
      <c r="CH8" s="803">
        <v>4</v>
      </c>
      <c r="CI8" s="804"/>
      <c r="CJ8" s="804"/>
      <c r="CK8" s="804"/>
      <c r="CL8" s="805"/>
      <c r="CM8" s="803">
        <v>79</v>
      </c>
      <c r="CN8" s="804"/>
      <c r="CO8" s="804"/>
      <c r="CP8" s="804"/>
      <c r="CQ8" s="805"/>
      <c r="CR8" s="803">
        <v>8</v>
      </c>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573</v>
      </c>
      <c r="BT9" s="791"/>
      <c r="BU9" s="791"/>
      <c r="BV9" s="791"/>
      <c r="BW9" s="791"/>
      <c r="BX9" s="791"/>
      <c r="BY9" s="791"/>
      <c r="BZ9" s="791"/>
      <c r="CA9" s="791"/>
      <c r="CB9" s="791"/>
      <c r="CC9" s="791"/>
      <c r="CD9" s="791"/>
      <c r="CE9" s="791"/>
      <c r="CF9" s="791"/>
      <c r="CG9" s="792"/>
      <c r="CH9" s="803">
        <v>-1</v>
      </c>
      <c r="CI9" s="804"/>
      <c r="CJ9" s="804"/>
      <c r="CK9" s="804"/>
      <c r="CL9" s="805"/>
      <c r="CM9" s="803">
        <v>78</v>
      </c>
      <c r="CN9" s="804"/>
      <c r="CO9" s="804"/>
      <c r="CP9" s="804"/>
      <c r="CQ9" s="805"/>
      <c r="CR9" s="803">
        <v>5</v>
      </c>
      <c r="CS9" s="804"/>
      <c r="CT9" s="804"/>
      <c r="CU9" s="804"/>
      <c r="CV9" s="805"/>
      <c r="CW9" s="803"/>
      <c r="CX9" s="804"/>
      <c r="CY9" s="804"/>
      <c r="CZ9" s="804"/>
      <c r="DA9" s="805"/>
      <c r="DB9" s="803">
        <v>284</v>
      </c>
      <c r="DC9" s="804"/>
      <c r="DD9" s="804"/>
      <c r="DE9" s="804"/>
      <c r="DF9" s="805"/>
      <c r="DG9" s="803">
        <v>190</v>
      </c>
      <c r="DH9" s="804"/>
      <c r="DI9" s="804"/>
      <c r="DJ9" s="804"/>
      <c r="DK9" s="805"/>
      <c r="DL9" s="803"/>
      <c r="DM9" s="804"/>
      <c r="DN9" s="804"/>
      <c r="DO9" s="804"/>
      <c r="DP9" s="805"/>
      <c r="DQ9" s="803">
        <v>70</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379</v>
      </c>
      <c r="B23" s="812" t="s">
        <v>380</v>
      </c>
      <c r="C23" s="813"/>
      <c r="D23" s="813"/>
      <c r="E23" s="813"/>
      <c r="F23" s="813"/>
      <c r="G23" s="813"/>
      <c r="H23" s="813"/>
      <c r="I23" s="813"/>
      <c r="J23" s="813"/>
      <c r="K23" s="813"/>
      <c r="L23" s="813"/>
      <c r="M23" s="813"/>
      <c r="N23" s="813"/>
      <c r="O23" s="813"/>
      <c r="P23" s="814"/>
      <c r="Q23" s="815">
        <f>10794+2</f>
        <v>10796</v>
      </c>
      <c r="R23" s="816"/>
      <c r="S23" s="816"/>
      <c r="T23" s="816"/>
      <c r="U23" s="816"/>
      <c r="V23" s="816">
        <f>10625+1</f>
        <v>10626</v>
      </c>
      <c r="W23" s="816"/>
      <c r="X23" s="816"/>
      <c r="Y23" s="816"/>
      <c r="Z23" s="816"/>
      <c r="AA23" s="816">
        <f>168+1</f>
        <v>169</v>
      </c>
      <c r="AB23" s="816"/>
      <c r="AC23" s="816"/>
      <c r="AD23" s="816"/>
      <c r="AE23" s="817"/>
      <c r="AF23" s="818">
        <v>155</v>
      </c>
      <c r="AG23" s="816"/>
      <c r="AH23" s="816"/>
      <c r="AI23" s="816"/>
      <c r="AJ23" s="819"/>
      <c r="AK23" s="820"/>
      <c r="AL23" s="821"/>
      <c r="AM23" s="821"/>
      <c r="AN23" s="821"/>
      <c r="AO23" s="821"/>
      <c r="AP23" s="816">
        <v>10294</v>
      </c>
      <c r="AQ23" s="816"/>
      <c r="AR23" s="816"/>
      <c r="AS23" s="816"/>
      <c r="AT23" s="816"/>
      <c r="AU23" s="822"/>
      <c r="AV23" s="822"/>
      <c r="AW23" s="822"/>
      <c r="AX23" s="822"/>
      <c r="AY23" s="823"/>
      <c r="AZ23" s="831" t="s">
        <v>381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382</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383</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359</v>
      </c>
      <c r="B26" s="763"/>
      <c r="C26" s="763"/>
      <c r="D26" s="763"/>
      <c r="E26" s="763"/>
      <c r="F26" s="763"/>
      <c r="G26" s="763"/>
      <c r="H26" s="763"/>
      <c r="I26" s="763"/>
      <c r="J26" s="763"/>
      <c r="K26" s="763"/>
      <c r="L26" s="763"/>
      <c r="M26" s="763"/>
      <c r="N26" s="763"/>
      <c r="O26" s="763"/>
      <c r="P26" s="764"/>
      <c r="Q26" s="739" t="s">
        <v>384</v>
      </c>
      <c r="R26" s="740"/>
      <c r="S26" s="740"/>
      <c r="T26" s="740"/>
      <c r="U26" s="741"/>
      <c r="V26" s="739" t="s">
        <v>385</v>
      </c>
      <c r="W26" s="740"/>
      <c r="X26" s="740"/>
      <c r="Y26" s="740"/>
      <c r="Z26" s="741"/>
      <c r="AA26" s="739" t="s">
        <v>386</v>
      </c>
      <c r="AB26" s="740"/>
      <c r="AC26" s="740"/>
      <c r="AD26" s="740"/>
      <c r="AE26" s="740"/>
      <c r="AF26" s="834" t="s">
        <v>387</v>
      </c>
      <c r="AG26" s="835"/>
      <c r="AH26" s="835"/>
      <c r="AI26" s="835"/>
      <c r="AJ26" s="836"/>
      <c r="AK26" s="740" t="s">
        <v>388</v>
      </c>
      <c r="AL26" s="740"/>
      <c r="AM26" s="740"/>
      <c r="AN26" s="740"/>
      <c r="AO26" s="741"/>
      <c r="AP26" s="739" t="s">
        <v>389</v>
      </c>
      <c r="AQ26" s="740"/>
      <c r="AR26" s="740"/>
      <c r="AS26" s="740"/>
      <c r="AT26" s="741"/>
      <c r="AU26" s="739" t="s">
        <v>390</v>
      </c>
      <c r="AV26" s="740"/>
      <c r="AW26" s="740"/>
      <c r="AX26" s="740"/>
      <c r="AY26" s="741"/>
      <c r="AZ26" s="739" t="s">
        <v>391</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392</v>
      </c>
      <c r="C28" s="754"/>
      <c r="D28" s="754"/>
      <c r="E28" s="754"/>
      <c r="F28" s="754"/>
      <c r="G28" s="754"/>
      <c r="H28" s="754"/>
      <c r="I28" s="754"/>
      <c r="J28" s="754"/>
      <c r="K28" s="754"/>
      <c r="L28" s="754"/>
      <c r="M28" s="754"/>
      <c r="N28" s="754"/>
      <c r="O28" s="754"/>
      <c r="P28" s="755"/>
      <c r="Q28" s="844">
        <v>1604</v>
      </c>
      <c r="R28" s="845"/>
      <c r="S28" s="845"/>
      <c r="T28" s="845"/>
      <c r="U28" s="845"/>
      <c r="V28" s="845">
        <v>1452</v>
      </c>
      <c r="W28" s="845"/>
      <c r="X28" s="845"/>
      <c r="Y28" s="845"/>
      <c r="Z28" s="845"/>
      <c r="AA28" s="845">
        <v>152</v>
      </c>
      <c r="AB28" s="845"/>
      <c r="AC28" s="845"/>
      <c r="AD28" s="845"/>
      <c r="AE28" s="846"/>
      <c r="AF28" s="847">
        <v>152</v>
      </c>
      <c r="AG28" s="845"/>
      <c r="AH28" s="845"/>
      <c r="AI28" s="845"/>
      <c r="AJ28" s="848"/>
      <c r="AK28" s="849">
        <v>248326</v>
      </c>
      <c r="AL28" s="840"/>
      <c r="AM28" s="840"/>
      <c r="AN28" s="840"/>
      <c r="AO28" s="840"/>
      <c r="AP28" s="840" t="s">
        <v>565</v>
      </c>
      <c r="AQ28" s="840"/>
      <c r="AR28" s="840"/>
      <c r="AS28" s="840"/>
      <c r="AT28" s="840"/>
      <c r="AU28" s="840" t="s">
        <v>566</v>
      </c>
      <c r="AV28" s="840"/>
      <c r="AW28" s="840"/>
      <c r="AX28" s="840"/>
      <c r="AY28" s="840"/>
      <c r="AZ28" s="841" t="s">
        <v>567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393</v>
      </c>
      <c r="C29" s="778"/>
      <c r="D29" s="778"/>
      <c r="E29" s="778"/>
      <c r="F29" s="778"/>
      <c r="G29" s="778"/>
      <c r="H29" s="778"/>
      <c r="I29" s="778"/>
      <c r="J29" s="778"/>
      <c r="K29" s="778"/>
      <c r="L29" s="778"/>
      <c r="M29" s="778"/>
      <c r="N29" s="778"/>
      <c r="O29" s="778"/>
      <c r="P29" s="779"/>
      <c r="Q29" s="780">
        <v>1366</v>
      </c>
      <c r="R29" s="781"/>
      <c r="S29" s="781"/>
      <c r="T29" s="781"/>
      <c r="U29" s="781"/>
      <c r="V29" s="781">
        <v>1318</v>
      </c>
      <c r="W29" s="781"/>
      <c r="X29" s="781"/>
      <c r="Y29" s="781"/>
      <c r="Z29" s="781"/>
      <c r="AA29" s="781">
        <v>48</v>
      </c>
      <c r="AB29" s="781"/>
      <c r="AC29" s="781"/>
      <c r="AD29" s="781"/>
      <c r="AE29" s="782"/>
      <c r="AF29" s="783">
        <v>48</v>
      </c>
      <c r="AG29" s="784"/>
      <c r="AH29" s="784"/>
      <c r="AI29" s="784"/>
      <c r="AJ29" s="785"/>
      <c r="AK29" s="852">
        <v>216809</v>
      </c>
      <c r="AL29" s="853"/>
      <c r="AM29" s="853"/>
      <c r="AN29" s="853"/>
      <c r="AO29" s="853"/>
      <c r="AP29" s="854" t="s">
        <v>565</v>
      </c>
      <c r="AQ29" s="855"/>
      <c r="AR29" s="855"/>
      <c r="AS29" s="855"/>
      <c r="AT29" s="852"/>
      <c r="AU29" s="854" t="s">
        <v>566</v>
      </c>
      <c r="AV29" s="855"/>
      <c r="AW29" s="855"/>
      <c r="AX29" s="855"/>
      <c r="AY29" s="852"/>
      <c r="AZ29" s="856" t="s">
        <v>567</v>
      </c>
      <c r="BA29" s="857"/>
      <c r="BB29" s="857"/>
      <c r="BC29" s="857"/>
      <c r="BD29" s="858"/>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394</v>
      </c>
      <c r="C30" s="778"/>
      <c r="D30" s="778"/>
      <c r="E30" s="778"/>
      <c r="F30" s="778"/>
      <c r="G30" s="778"/>
      <c r="H30" s="778"/>
      <c r="I30" s="778"/>
      <c r="J30" s="778"/>
      <c r="K30" s="778"/>
      <c r="L30" s="778"/>
      <c r="M30" s="778"/>
      <c r="N30" s="778"/>
      <c r="O30" s="778"/>
      <c r="P30" s="779"/>
      <c r="Q30" s="780">
        <v>183651</v>
      </c>
      <c r="R30" s="781"/>
      <c r="S30" s="781"/>
      <c r="T30" s="781"/>
      <c r="U30" s="781"/>
      <c r="V30" s="781">
        <v>182107</v>
      </c>
      <c r="W30" s="781"/>
      <c r="X30" s="781"/>
      <c r="Y30" s="781"/>
      <c r="Z30" s="781"/>
      <c r="AA30" s="781">
        <v>1544</v>
      </c>
      <c r="AB30" s="781"/>
      <c r="AC30" s="781"/>
      <c r="AD30" s="781"/>
      <c r="AE30" s="782"/>
      <c r="AF30" s="783">
        <v>2</v>
      </c>
      <c r="AG30" s="784"/>
      <c r="AH30" s="784"/>
      <c r="AI30" s="784"/>
      <c r="AJ30" s="785"/>
      <c r="AK30" s="852">
        <v>59717</v>
      </c>
      <c r="AL30" s="853"/>
      <c r="AM30" s="853"/>
      <c r="AN30" s="853"/>
      <c r="AO30" s="853"/>
      <c r="AP30" s="854" t="s">
        <v>565</v>
      </c>
      <c r="AQ30" s="855"/>
      <c r="AR30" s="855"/>
      <c r="AS30" s="855"/>
      <c r="AT30" s="852"/>
      <c r="AU30" s="854" t="s">
        <v>566</v>
      </c>
      <c r="AV30" s="855"/>
      <c r="AW30" s="855"/>
      <c r="AX30" s="855"/>
      <c r="AY30" s="852"/>
      <c r="AZ30" s="856" t="s">
        <v>567</v>
      </c>
      <c r="BA30" s="857"/>
      <c r="BB30" s="857"/>
      <c r="BC30" s="857"/>
      <c r="BD30" s="858"/>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395</v>
      </c>
      <c r="C31" s="778"/>
      <c r="D31" s="778"/>
      <c r="E31" s="778"/>
      <c r="F31" s="778"/>
      <c r="G31" s="778"/>
      <c r="H31" s="778"/>
      <c r="I31" s="778"/>
      <c r="J31" s="778"/>
      <c r="K31" s="778"/>
      <c r="L31" s="778"/>
      <c r="M31" s="778"/>
      <c r="N31" s="778"/>
      <c r="O31" s="778"/>
      <c r="P31" s="779"/>
      <c r="Q31" s="780">
        <v>285</v>
      </c>
      <c r="R31" s="781"/>
      <c r="S31" s="781"/>
      <c r="T31" s="781"/>
      <c r="U31" s="781"/>
      <c r="V31" s="781">
        <v>274</v>
      </c>
      <c r="W31" s="781"/>
      <c r="X31" s="781"/>
      <c r="Y31" s="781"/>
      <c r="Z31" s="781"/>
      <c r="AA31" s="781">
        <v>12</v>
      </c>
      <c r="AB31" s="781"/>
      <c r="AC31" s="781"/>
      <c r="AD31" s="781"/>
      <c r="AE31" s="782"/>
      <c r="AF31" s="783">
        <v>92</v>
      </c>
      <c r="AG31" s="784"/>
      <c r="AH31" s="784"/>
      <c r="AI31" s="784"/>
      <c r="AJ31" s="785"/>
      <c r="AK31" s="852">
        <v>81</v>
      </c>
      <c r="AL31" s="853"/>
      <c r="AM31" s="853"/>
      <c r="AN31" s="853"/>
      <c r="AO31" s="853"/>
      <c r="AP31" s="853">
        <v>1526</v>
      </c>
      <c r="AQ31" s="853"/>
      <c r="AR31" s="853"/>
      <c r="AS31" s="853"/>
      <c r="AT31" s="853"/>
      <c r="AU31" s="853">
        <v>610</v>
      </c>
      <c r="AV31" s="853"/>
      <c r="AW31" s="853"/>
      <c r="AX31" s="853"/>
      <c r="AY31" s="853"/>
      <c r="AZ31" s="859" t="s">
        <v>566</v>
      </c>
      <c r="BA31" s="859"/>
      <c r="BB31" s="859"/>
      <c r="BC31" s="859"/>
      <c r="BD31" s="859"/>
      <c r="BE31" s="850" t="s">
        <v>396</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397</v>
      </c>
      <c r="C32" s="778"/>
      <c r="D32" s="778"/>
      <c r="E32" s="778"/>
      <c r="F32" s="778"/>
      <c r="G32" s="778"/>
      <c r="H32" s="778"/>
      <c r="I32" s="778"/>
      <c r="J32" s="778"/>
      <c r="K32" s="778"/>
      <c r="L32" s="778"/>
      <c r="M32" s="778"/>
      <c r="N32" s="778"/>
      <c r="O32" s="778"/>
      <c r="P32" s="779"/>
      <c r="Q32" s="780">
        <v>2131</v>
      </c>
      <c r="R32" s="781"/>
      <c r="S32" s="781"/>
      <c r="T32" s="781"/>
      <c r="U32" s="781"/>
      <c r="V32" s="781">
        <v>1994</v>
      </c>
      <c r="W32" s="781"/>
      <c r="X32" s="781"/>
      <c r="Y32" s="781"/>
      <c r="Z32" s="781"/>
      <c r="AA32" s="781">
        <v>137</v>
      </c>
      <c r="AB32" s="781"/>
      <c r="AC32" s="781"/>
      <c r="AD32" s="781"/>
      <c r="AE32" s="782"/>
      <c r="AF32" s="783">
        <v>1</v>
      </c>
      <c r="AG32" s="784"/>
      <c r="AH32" s="784"/>
      <c r="AI32" s="784"/>
      <c r="AJ32" s="785"/>
      <c r="AK32" s="852">
        <v>935</v>
      </c>
      <c r="AL32" s="853"/>
      <c r="AM32" s="853"/>
      <c r="AN32" s="853"/>
      <c r="AO32" s="853"/>
      <c r="AP32" s="853">
        <v>418</v>
      </c>
      <c r="AQ32" s="853"/>
      <c r="AR32" s="853"/>
      <c r="AS32" s="853"/>
      <c r="AT32" s="853"/>
      <c r="AU32" s="853">
        <v>331</v>
      </c>
      <c r="AV32" s="853"/>
      <c r="AW32" s="853"/>
      <c r="AX32" s="853"/>
      <c r="AY32" s="853"/>
      <c r="AZ32" s="859" t="s">
        <v>567</v>
      </c>
      <c r="BA32" s="859"/>
      <c r="BB32" s="859"/>
      <c r="BC32" s="859"/>
      <c r="BD32" s="859"/>
      <c r="BE32" s="850" t="s">
        <v>396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398</v>
      </c>
      <c r="C33" s="778"/>
      <c r="D33" s="778"/>
      <c r="E33" s="778"/>
      <c r="F33" s="778"/>
      <c r="G33" s="778"/>
      <c r="H33" s="778"/>
      <c r="I33" s="778"/>
      <c r="J33" s="778"/>
      <c r="K33" s="778"/>
      <c r="L33" s="778"/>
      <c r="M33" s="778"/>
      <c r="N33" s="778"/>
      <c r="O33" s="778"/>
      <c r="P33" s="779"/>
      <c r="Q33" s="780">
        <v>588</v>
      </c>
      <c r="R33" s="781"/>
      <c r="S33" s="781"/>
      <c r="T33" s="781"/>
      <c r="U33" s="781"/>
      <c r="V33" s="781">
        <v>549</v>
      </c>
      <c r="W33" s="781"/>
      <c r="X33" s="781"/>
      <c r="Y33" s="781"/>
      <c r="Z33" s="781"/>
      <c r="AA33" s="781">
        <v>39</v>
      </c>
      <c r="AB33" s="781"/>
      <c r="AC33" s="781"/>
      <c r="AD33" s="781"/>
      <c r="AE33" s="782"/>
      <c r="AF33" s="783">
        <v>157</v>
      </c>
      <c r="AG33" s="784"/>
      <c r="AH33" s="784"/>
      <c r="AI33" s="784"/>
      <c r="AJ33" s="785"/>
      <c r="AK33" s="852">
        <v>376</v>
      </c>
      <c r="AL33" s="853"/>
      <c r="AM33" s="853"/>
      <c r="AN33" s="853"/>
      <c r="AO33" s="853"/>
      <c r="AP33" s="853">
        <v>2765</v>
      </c>
      <c r="AQ33" s="853"/>
      <c r="AR33" s="853"/>
      <c r="AS33" s="853"/>
      <c r="AT33" s="853"/>
      <c r="AU33" s="853">
        <v>1322</v>
      </c>
      <c r="AV33" s="853"/>
      <c r="AW33" s="853"/>
      <c r="AX33" s="853"/>
      <c r="AY33" s="853"/>
      <c r="AZ33" s="859" t="s">
        <v>566</v>
      </c>
      <c r="BA33" s="859"/>
      <c r="BB33" s="859"/>
      <c r="BC33" s="859"/>
      <c r="BD33" s="859"/>
      <c r="BE33" s="850" t="s">
        <v>399</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9"/>
      <c r="BA34" s="859"/>
      <c r="BB34" s="859"/>
      <c r="BC34" s="859"/>
      <c r="BD34" s="859"/>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9"/>
      <c r="BA35" s="859"/>
      <c r="BB35" s="859"/>
      <c r="BC35" s="859"/>
      <c r="BD35" s="859"/>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9"/>
      <c r="BA36" s="859"/>
      <c r="BB36" s="859"/>
      <c r="BC36" s="859"/>
      <c r="BD36" s="859"/>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9"/>
      <c r="BA37" s="859"/>
      <c r="BB37" s="859"/>
      <c r="BC37" s="859"/>
      <c r="BD37" s="859"/>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9"/>
      <c r="BA38" s="859"/>
      <c r="BB38" s="859"/>
      <c r="BC38" s="859"/>
      <c r="BD38" s="859"/>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9"/>
      <c r="BA39" s="859"/>
      <c r="BB39" s="859"/>
      <c r="BC39" s="859"/>
      <c r="BD39" s="859"/>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9"/>
      <c r="BA40" s="859"/>
      <c r="BB40" s="859"/>
      <c r="BC40" s="859"/>
      <c r="BD40" s="859"/>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9"/>
      <c r="BA41" s="859"/>
      <c r="BB41" s="859"/>
      <c r="BC41" s="859"/>
      <c r="BD41" s="859"/>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9"/>
      <c r="BA42" s="859"/>
      <c r="BB42" s="859"/>
      <c r="BC42" s="859"/>
      <c r="BD42" s="859"/>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9"/>
      <c r="BA43" s="859"/>
      <c r="BB43" s="859"/>
      <c r="BC43" s="859"/>
      <c r="BD43" s="859"/>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9"/>
      <c r="BA44" s="859"/>
      <c r="BB44" s="859"/>
      <c r="BC44" s="859"/>
      <c r="BD44" s="859"/>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9"/>
      <c r="BA45" s="859"/>
      <c r="BB45" s="859"/>
      <c r="BC45" s="859"/>
      <c r="BD45" s="859"/>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9"/>
      <c r="BA46" s="859"/>
      <c r="BB46" s="859"/>
      <c r="BC46" s="859"/>
      <c r="BD46" s="859"/>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9"/>
      <c r="BA47" s="859"/>
      <c r="BB47" s="859"/>
      <c r="BC47" s="859"/>
      <c r="BD47" s="859"/>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9"/>
      <c r="BA48" s="859"/>
      <c r="BB48" s="859"/>
      <c r="BC48" s="859"/>
      <c r="BD48" s="859"/>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9"/>
      <c r="BA49" s="859"/>
      <c r="BB49" s="859"/>
      <c r="BC49" s="859"/>
      <c r="BD49" s="859"/>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60"/>
      <c r="R50" s="861"/>
      <c r="S50" s="861"/>
      <c r="T50" s="861"/>
      <c r="U50" s="861"/>
      <c r="V50" s="861"/>
      <c r="W50" s="861"/>
      <c r="X50" s="861"/>
      <c r="Y50" s="861"/>
      <c r="Z50" s="861"/>
      <c r="AA50" s="861"/>
      <c r="AB50" s="861"/>
      <c r="AC50" s="861"/>
      <c r="AD50" s="861"/>
      <c r="AE50" s="862"/>
      <c r="AF50" s="783"/>
      <c r="AG50" s="784"/>
      <c r="AH50" s="784"/>
      <c r="AI50" s="784"/>
      <c r="AJ50" s="785"/>
      <c r="AK50" s="863"/>
      <c r="AL50" s="861"/>
      <c r="AM50" s="861"/>
      <c r="AN50" s="861"/>
      <c r="AO50" s="861"/>
      <c r="AP50" s="861"/>
      <c r="AQ50" s="861"/>
      <c r="AR50" s="861"/>
      <c r="AS50" s="861"/>
      <c r="AT50" s="861"/>
      <c r="AU50" s="861"/>
      <c r="AV50" s="861"/>
      <c r="AW50" s="861"/>
      <c r="AX50" s="861"/>
      <c r="AY50" s="861"/>
      <c r="AZ50" s="864"/>
      <c r="BA50" s="864"/>
      <c r="BB50" s="864"/>
      <c r="BC50" s="864"/>
      <c r="BD50" s="864"/>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60"/>
      <c r="R51" s="861"/>
      <c r="S51" s="861"/>
      <c r="T51" s="861"/>
      <c r="U51" s="861"/>
      <c r="V51" s="861"/>
      <c r="W51" s="861"/>
      <c r="X51" s="861"/>
      <c r="Y51" s="861"/>
      <c r="Z51" s="861"/>
      <c r="AA51" s="861"/>
      <c r="AB51" s="861"/>
      <c r="AC51" s="861"/>
      <c r="AD51" s="861"/>
      <c r="AE51" s="862"/>
      <c r="AF51" s="783"/>
      <c r="AG51" s="784"/>
      <c r="AH51" s="784"/>
      <c r="AI51" s="784"/>
      <c r="AJ51" s="785"/>
      <c r="AK51" s="863"/>
      <c r="AL51" s="861"/>
      <c r="AM51" s="861"/>
      <c r="AN51" s="861"/>
      <c r="AO51" s="861"/>
      <c r="AP51" s="861"/>
      <c r="AQ51" s="861"/>
      <c r="AR51" s="861"/>
      <c r="AS51" s="861"/>
      <c r="AT51" s="861"/>
      <c r="AU51" s="861"/>
      <c r="AV51" s="861"/>
      <c r="AW51" s="861"/>
      <c r="AX51" s="861"/>
      <c r="AY51" s="861"/>
      <c r="AZ51" s="864"/>
      <c r="BA51" s="864"/>
      <c r="BB51" s="864"/>
      <c r="BC51" s="864"/>
      <c r="BD51" s="864"/>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60"/>
      <c r="R52" s="861"/>
      <c r="S52" s="861"/>
      <c r="T52" s="861"/>
      <c r="U52" s="861"/>
      <c r="V52" s="861"/>
      <c r="W52" s="861"/>
      <c r="X52" s="861"/>
      <c r="Y52" s="861"/>
      <c r="Z52" s="861"/>
      <c r="AA52" s="861"/>
      <c r="AB52" s="861"/>
      <c r="AC52" s="861"/>
      <c r="AD52" s="861"/>
      <c r="AE52" s="862"/>
      <c r="AF52" s="783"/>
      <c r="AG52" s="784"/>
      <c r="AH52" s="784"/>
      <c r="AI52" s="784"/>
      <c r="AJ52" s="785"/>
      <c r="AK52" s="863"/>
      <c r="AL52" s="861"/>
      <c r="AM52" s="861"/>
      <c r="AN52" s="861"/>
      <c r="AO52" s="861"/>
      <c r="AP52" s="861"/>
      <c r="AQ52" s="861"/>
      <c r="AR52" s="861"/>
      <c r="AS52" s="861"/>
      <c r="AT52" s="861"/>
      <c r="AU52" s="861"/>
      <c r="AV52" s="861"/>
      <c r="AW52" s="861"/>
      <c r="AX52" s="861"/>
      <c r="AY52" s="861"/>
      <c r="AZ52" s="864"/>
      <c r="BA52" s="864"/>
      <c r="BB52" s="864"/>
      <c r="BC52" s="864"/>
      <c r="BD52" s="864"/>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60"/>
      <c r="R53" s="861"/>
      <c r="S53" s="861"/>
      <c r="T53" s="861"/>
      <c r="U53" s="861"/>
      <c r="V53" s="861"/>
      <c r="W53" s="861"/>
      <c r="X53" s="861"/>
      <c r="Y53" s="861"/>
      <c r="Z53" s="861"/>
      <c r="AA53" s="861"/>
      <c r="AB53" s="861"/>
      <c r="AC53" s="861"/>
      <c r="AD53" s="861"/>
      <c r="AE53" s="862"/>
      <c r="AF53" s="783"/>
      <c r="AG53" s="784"/>
      <c r="AH53" s="784"/>
      <c r="AI53" s="784"/>
      <c r="AJ53" s="785"/>
      <c r="AK53" s="863"/>
      <c r="AL53" s="861"/>
      <c r="AM53" s="861"/>
      <c r="AN53" s="861"/>
      <c r="AO53" s="861"/>
      <c r="AP53" s="861"/>
      <c r="AQ53" s="861"/>
      <c r="AR53" s="861"/>
      <c r="AS53" s="861"/>
      <c r="AT53" s="861"/>
      <c r="AU53" s="861"/>
      <c r="AV53" s="861"/>
      <c r="AW53" s="861"/>
      <c r="AX53" s="861"/>
      <c r="AY53" s="861"/>
      <c r="AZ53" s="864"/>
      <c r="BA53" s="864"/>
      <c r="BB53" s="864"/>
      <c r="BC53" s="864"/>
      <c r="BD53" s="864"/>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60"/>
      <c r="R54" s="861"/>
      <c r="S54" s="861"/>
      <c r="T54" s="861"/>
      <c r="U54" s="861"/>
      <c r="V54" s="861"/>
      <c r="W54" s="861"/>
      <c r="X54" s="861"/>
      <c r="Y54" s="861"/>
      <c r="Z54" s="861"/>
      <c r="AA54" s="861"/>
      <c r="AB54" s="861"/>
      <c r="AC54" s="861"/>
      <c r="AD54" s="861"/>
      <c r="AE54" s="862"/>
      <c r="AF54" s="783"/>
      <c r="AG54" s="784"/>
      <c r="AH54" s="784"/>
      <c r="AI54" s="784"/>
      <c r="AJ54" s="785"/>
      <c r="AK54" s="863"/>
      <c r="AL54" s="861"/>
      <c r="AM54" s="861"/>
      <c r="AN54" s="861"/>
      <c r="AO54" s="861"/>
      <c r="AP54" s="861"/>
      <c r="AQ54" s="861"/>
      <c r="AR54" s="861"/>
      <c r="AS54" s="861"/>
      <c r="AT54" s="861"/>
      <c r="AU54" s="861"/>
      <c r="AV54" s="861"/>
      <c r="AW54" s="861"/>
      <c r="AX54" s="861"/>
      <c r="AY54" s="861"/>
      <c r="AZ54" s="864"/>
      <c r="BA54" s="864"/>
      <c r="BB54" s="864"/>
      <c r="BC54" s="864"/>
      <c r="BD54" s="864"/>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60"/>
      <c r="R55" s="861"/>
      <c r="S55" s="861"/>
      <c r="T55" s="861"/>
      <c r="U55" s="861"/>
      <c r="V55" s="861"/>
      <c r="W55" s="861"/>
      <c r="X55" s="861"/>
      <c r="Y55" s="861"/>
      <c r="Z55" s="861"/>
      <c r="AA55" s="861"/>
      <c r="AB55" s="861"/>
      <c r="AC55" s="861"/>
      <c r="AD55" s="861"/>
      <c r="AE55" s="862"/>
      <c r="AF55" s="783"/>
      <c r="AG55" s="784"/>
      <c r="AH55" s="784"/>
      <c r="AI55" s="784"/>
      <c r="AJ55" s="785"/>
      <c r="AK55" s="863"/>
      <c r="AL55" s="861"/>
      <c r="AM55" s="861"/>
      <c r="AN55" s="861"/>
      <c r="AO55" s="861"/>
      <c r="AP55" s="861"/>
      <c r="AQ55" s="861"/>
      <c r="AR55" s="861"/>
      <c r="AS55" s="861"/>
      <c r="AT55" s="861"/>
      <c r="AU55" s="861"/>
      <c r="AV55" s="861"/>
      <c r="AW55" s="861"/>
      <c r="AX55" s="861"/>
      <c r="AY55" s="861"/>
      <c r="AZ55" s="864"/>
      <c r="BA55" s="864"/>
      <c r="BB55" s="864"/>
      <c r="BC55" s="864"/>
      <c r="BD55" s="864"/>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60"/>
      <c r="R56" s="861"/>
      <c r="S56" s="861"/>
      <c r="T56" s="861"/>
      <c r="U56" s="861"/>
      <c r="V56" s="861"/>
      <c r="W56" s="861"/>
      <c r="X56" s="861"/>
      <c r="Y56" s="861"/>
      <c r="Z56" s="861"/>
      <c r="AA56" s="861"/>
      <c r="AB56" s="861"/>
      <c r="AC56" s="861"/>
      <c r="AD56" s="861"/>
      <c r="AE56" s="862"/>
      <c r="AF56" s="783"/>
      <c r="AG56" s="784"/>
      <c r="AH56" s="784"/>
      <c r="AI56" s="784"/>
      <c r="AJ56" s="785"/>
      <c r="AK56" s="863"/>
      <c r="AL56" s="861"/>
      <c r="AM56" s="861"/>
      <c r="AN56" s="861"/>
      <c r="AO56" s="861"/>
      <c r="AP56" s="861"/>
      <c r="AQ56" s="861"/>
      <c r="AR56" s="861"/>
      <c r="AS56" s="861"/>
      <c r="AT56" s="861"/>
      <c r="AU56" s="861"/>
      <c r="AV56" s="861"/>
      <c r="AW56" s="861"/>
      <c r="AX56" s="861"/>
      <c r="AY56" s="861"/>
      <c r="AZ56" s="864"/>
      <c r="BA56" s="864"/>
      <c r="BB56" s="864"/>
      <c r="BC56" s="864"/>
      <c r="BD56" s="864"/>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60"/>
      <c r="R57" s="861"/>
      <c r="S57" s="861"/>
      <c r="T57" s="861"/>
      <c r="U57" s="861"/>
      <c r="V57" s="861"/>
      <c r="W57" s="861"/>
      <c r="X57" s="861"/>
      <c r="Y57" s="861"/>
      <c r="Z57" s="861"/>
      <c r="AA57" s="861"/>
      <c r="AB57" s="861"/>
      <c r="AC57" s="861"/>
      <c r="AD57" s="861"/>
      <c r="AE57" s="862"/>
      <c r="AF57" s="783"/>
      <c r="AG57" s="784"/>
      <c r="AH57" s="784"/>
      <c r="AI57" s="784"/>
      <c r="AJ57" s="785"/>
      <c r="AK57" s="863"/>
      <c r="AL57" s="861"/>
      <c r="AM57" s="861"/>
      <c r="AN57" s="861"/>
      <c r="AO57" s="861"/>
      <c r="AP57" s="861"/>
      <c r="AQ57" s="861"/>
      <c r="AR57" s="861"/>
      <c r="AS57" s="861"/>
      <c r="AT57" s="861"/>
      <c r="AU57" s="861"/>
      <c r="AV57" s="861"/>
      <c r="AW57" s="861"/>
      <c r="AX57" s="861"/>
      <c r="AY57" s="861"/>
      <c r="AZ57" s="864"/>
      <c r="BA57" s="864"/>
      <c r="BB57" s="864"/>
      <c r="BC57" s="864"/>
      <c r="BD57" s="864"/>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60"/>
      <c r="R58" s="861"/>
      <c r="S58" s="861"/>
      <c r="T58" s="861"/>
      <c r="U58" s="861"/>
      <c r="V58" s="861"/>
      <c r="W58" s="861"/>
      <c r="X58" s="861"/>
      <c r="Y58" s="861"/>
      <c r="Z58" s="861"/>
      <c r="AA58" s="861"/>
      <c r="AB58" s="861"/>
      <c r="AC58" s="861"/>
      <c r="AD58" s="861"/>
      <c r="AE58" s="862"/>
      <c r="AF58" s="783"/>
      <c r="AG58" s="784"/>
      <c r="AH58" s="784"/>
      <c r="AI58" s="784"/>
      <c r="AJ58" s="785"/>
      <c r="AK58" s="863"/>
      <c r="AL58" s="861"/>
      <c r="AM58" s="861"/>
      <c r="AN58" s="861"/>
      <c r="AO58" s="861"/>
      <c r="AP58" s="861"/>
      <c r="AQ58" s="861"/>
      <c r="AR58" s="861"/>
      <c r="AS58" s="861"/>
      <c r="AT58" s="861"/>
      <c r="AU58" s="861"/>
      <c r="AV58" s="861"/>
      <c r="AW58" s="861"/>
      <c r="AX58" s="861"/>
      <c r="AY58" s="861"/>
      <c r="AZ58" s="864"/>
      <c r="BA58" s="864"/>
      <c r="BB58" s="864"/>
      <c r="BC58" s="864"/>
      <c r="BD58" s="864"/>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60"/>
      <c r="R59" s="861"/>
      <c r="S59" s="861"/>
      <c r="T59" s="861"/>
      <c r="U59" s="861"/>
      <c r="V59" s="861"/>
      <c r="W59" s="861"/>
      <c r="X59" s="861"/>
      <c r="Y59" s="861"/>
      <c r="Z59" s="861"/>
      <c r="AA59" s="861"/>
      <c r="AB59" s="861"/>
      <c r="AC59" s="861"/>
      <c r="AD59" s="861"/>
      <c r="AE59" s="862"/>
      <c r="AF59" s="783"/>
      <c r="AG59" s="784"/>
      <c r="AH59" s="784"/>
      <c r="AI59" s="784"/>
      <c r="AJ59" s="785"/>
      <c r="AK59" s="863"/>
      <c r="AL59" s="861"/>
      <c r="AM59" s="861"/>
      <c r="AN59" s="861"/>
      <c r="AO59" s="861"/>
      <c r="AP59" s="861"/>
      <c r="AQ59" s="861"/>
      <c r="AR59" s="861"/>
      <c r="AS59" s="861"/>
      <c r="AT59" s="861"/>
      <c r="AU59" s="861"/>
      <c r="AV59" s="861"/>
      <c r="AW59" s="861"/>
      <c r="AX59" s="861"/>
      <c r="AY59" s="861"/>
      <c r="AZ59" s="864"/>
      <c r="BA59" s="864"/>
      <c r="BB59" s="864"/>
      <c r="BC59" s="864"/>
      <c r="BD59" s="864"/>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60"/>
      <c r="R60" s="861"/>
      <c r="S60" s="861"/>
      <c r="T60" s="861"/>
      <c r="U60" s="861"/>
      <c r="V60" s="861"/>
      <c r="W60" s="861"/>
      <c r="X60" s="861"/>
      <c r="Y60" s="861"/>
      <c r="Z60" s="861"/>
      <c r="AA60" s="861"/>
      <c r="AB60" s="861"/>
      <c r="AC60" s="861"/>
      <c r="AD60" s="861"/>
      <c r="AE60" s="862"/>
      <c r="AF60" s="783"/>
      <c r="AG60" s="784"/>
      <c r="AH60" s="784"/>
      <c r="AI60" s="784"/>
      <c r="AJ60" s="785"/>
      <c r="AK60" s="863"/>
      <c r="AL60" s="861"/>
      <c r="AM60" s="861"/>
      <c r="AN60" s="861"/>
      <c r="AO60" s="861"/>
      <c r="AP60" s="861"/>
      <c r="AQ60" s="861"/>
      <c r="AR60" s="861"/>
      <c r="AS60" s="861"/>
      <c r="AT60" s="861"/>
      <c r="AU60" s="861"/>
      <c r="AV60" s="861"/>
      <c r="AW60" s="861"/>
      <c r="AX60" s="861"/>
      <c r="AY60" s="861"/>
      <c r="AZ60" s="864"/>
      <c r="BA60" s="864"/>
      <c r="BB60" s="864"/>
      <c r="BC60" s="864"/>
      <c r="BD60" s="864"/>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60"/>
      <c r="R61" s="861"/>
      <c r="S61" s="861"/>
      <c r="T61" s="861"/>
      <c r="U61" s="861"/>
      <c r="V61" s="861"/>
      <c r="W61" s="861"/>
      <c r="X61" s="861"/>
      <c r="Y61" s="861"/>
      <c r="Z61" s="861"/>
      <c r="AA61" s="861"/>
      <c r="AB61" s="861"/>
      <c r="AC61" s="861"/>
      <c r="AD61" s="861"/>
      <c r="AE61" s="862"/>
      <c r="AF61" s="783"/>
      <c r="AG61" s="784"/>
      <c r="AH61" s="784"/>
      <c r="AI61" s="784"/>
      <c r="AJ61" s="785"/>
      <c r="AK61" s="863"/>
      <c r="AL61" s="861"/>
      <c r="AM61" s="861"/>
      <c r="AN61" s="861"/>
      <c r="AO61" s="861"/>
      <c r="AP61" s="861"/>
      <c r="AQ61" s="861"/>
      <c r="AR61" s="861"/>
      <c r="AS61" s="861"/>
      <c r="AT61" s="861"/>
      <c r="AU61" s="861"/>
      <c r="AV61" s="861"/>
      <c r="AW61" s="861"/>
      <c r="AX61" s="861"/>
      <c r="AY61" s="861"/>
      <c r="AZ61" s="864"/>
      <c r="BA61" s="864"/>
      <c r="BB61" s="864"/>
      <c r="BC61" s="864"/>
      <c r="BD61" s="864"/>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60"/>
      <c r="R62" s="861"/>
      <c r="S62" s="861"/>
      <c r="T62" s="861"/>
      <c r="U62" s="861"/>
      <c r="V62" s="861"/>
      <c r="W62" s="861"/>
      <c r="X62" s="861"/>
      <c r="Y62" s="861"/>
      <c r="Z62" s="861"/>
      <c r="AA62" s="861"/>
      <c r="AB62" s="861"/>
      <c r="AC62" s="861"/>
      <c r="AD62" s="861"/>
      <c r="AE62" s="862"/>
      <c r="AF62" s="783"/>
      <c r="AG62" s="784"/>
      <c r="AH62" s="784"/>
      <c r="AI62" s="784"/>
      <c r="AJ62" s="785"/>
      <c r="AK62" s="863"/>
      <c r="AL62" s="861"/>
      <c r="AM62" s="861"/>
      <c r="AN62" s="861"/>
      <c r="AO62" s="861"/>
      <c r="AP62" s="861"/>
      <c r="AQ62" s="861"/>
      <c r="AR62" s="861"/>
      <c r="AS62" s="861"/>
      <c r="AT62" s="861"/>
      <c r="AU62" s="861"/>
      <c r="AV62" s="861"/>
      <c r="AW62" s="861"/>
      <c r="AX62" s="861"/>
      <c r="AY62" s="861"/>
      <c r="AZ62" s="864"/>
      <c r="BA62" s="864"/>
      <c r="BB62" s="864"/>
      <c r="BC62" s="864"/>
      <c r="BD62" s="864"/>
      <c r="BE62" s="850"/>
      <c r="BF62" s="850"/>
      <c r="BG62" s="850"/>
      <c r="BH62" s="850"/>
      <c r="BI62" s="851"/>
      <c r="BJ62" s="872"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379</v>
      </c>
      <c r="B63" s="812" t="s">
        <v>401</v>
      </c>
      <c r="C63" s="813"/>
      <c r="D63" s="813"/>
      <c r="E63" s="813"/>
      <c r="F63" s="813"/>
      <c r="G63" s="813"/>
      <c r="H63" s="813"/>
      <c r="I63" s="813"/>
      <c r="J63" s="813"/>
      <c r="K63" s="813"/>
      <c r="L63" s="813"/>
      <c r="M63" s="813"/>
      <c r="N63" s="813"/>
      <c r="O63" s="813"/>
      <c r="P63" s="814"/>
      <c r="Q63" s="865"/>
      <c r="R63" s="866"/>
      <c r="S63" s="866"/>
      <c r="T63" s="866"/>
      <c r="U63" s="866"/>
      <c r="V63" s="866"/>
      <c r="W63" s="866"/>
      <c r="X63" s="866"/>
      <c r="Y63" s="866"/>
      <c r="Z63" s="866"/>
      <c r="AA63" s="866"/>
      <c r="AB63" s="866"/>
      <c r="AC63" s="866"/>
      <c r="AD63" s="866"/>
      <c r="AE63" s="867"/>
      <c r="AF63" s="868">
        <v>452</v>
      </c>
      <c r="AG63" s="869"/>
      <c r="AH63" s="869"/>
      <c r="AI63" s="869"/>
      <c r="AJ63" s="870"/>
      <c r="AK63" s="871"/>
      <c r="AL63" s="866"/>
      <c r="AM63" s="866"/>
      <c r="AN63" s="866"/>
      <c r="AO63" s="866"/>
      <c r="AP63" s="869">
        <v>4709</v>
      </c>
      <c r="AQ63" s="869"/>
      <c r="AR63" s="869"/>
      <c r="AS63" s="869"/>
      <c r="AT63" s="869"/>
      <c r="AU63" s="869">
        <v>2263</v>
      </c>
      <c r="AV63" s="869"/>
      <c r="AW63" s="869"/>
      <c r="AX63" s="869"/>
      <c r="AY63" s="869"/>
      <c r="AZ63" s="873"/>
      <c r="BA63" s="873"/>
      <c r="BB63" s="873"/>
      <c r="BC63" s="873"/>
      <c r="BD63" s="873"/>
      <c r="BE63" s="874"/>
      <c r="BF63" s="874"/>
      <c r="BG63" s="874"/>
      <c r="BH63" s="874"/>
      <c r="BI63" s="875"/>
      <c r="BJ63" s="876" t="s">
        <v>381</v>
      </c>
      <c r="BK63" s="877"/>
      <c r="BL63" s="877"/>
      <c r="BM63" s="877"/>
      <c r="BN63" s="878"/>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406</v>
      </c>
      <c r="AB66" s="740"/>
      <c r="AC66" s="740"/>
      <c r="AD66" s="740"/>
      <c r="AE66" s="741"/>
      <c r="AF66" s="879" t="s">
        <v>407</v>
      </c>
      <c r="AG66" s="835"/>
      <c r="AH66" s="835"/>
      <c r="AI66" s="835"/>
      <c r="AJ66" s="880"/>
      <c r="AK66" s="739" t="s">
        <v>408</v>
      </c>
      <c r="AL66" s="763"/>
      <c r="AM66" s="763"/>
      <c r="AN66" s="763"/>
      <c r="AO66" s="764"/>
      <c r="AP66" s="739" t="s">
        <v>409</v>
      </c>
      <c r="AQ66" s="740"/>
      <c r="AR66" s="740"/>
      <c r="AS66" s="740"/>
      <c r="AT66" s="741"/>
      <c r="AU66" s="739" t="s">
        <v>410</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90"/>
      <c r="BT66" s="891"/>
      <c r="BU66" s="891"/>
      <c r="BV66" s="891"/>
      <c r="BW66" s="891"/>
      <c r="BX66" s="891"/>
      <c r="BY66" s="891"/>
      <c r="BZ66" s="891"/>
      <c r="CA66" s="891"/>
      <c r="CB66" s="891"/>
      <c r="CC66" s="891"/>
      <c r="CD66" s="891"/>
      <c r="CE66" s="891"/>
      <c r="CF66" s="891"/>
      <c r="CG66" s="892"/>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86"/>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81"/>
      <c r="AG67" s="838"/>
      <c r="AH67" s="838"/>
      <c r="AI67" s="838"/>
      <c r="AJ67" s="882"/>
      <c r="AK67" s="883"/>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90"/>
      <c r="BT67" s="891"/>
      <c r="BU67" s="891"/>
      <c r="BV67" s="891"/>
      <c r="BW67" s="891"/>
      <c r="BX67" s="891"/>
      <c r="BY67" s="891"/>
      <c r="BZ67" s="891"/>
      <c r="CA67" s="891"/>
      <c r="CB67" s="891"/>
      <c r="CC67" s="891"/>
      <c r="CD67" s="891"/>
      <c r="CE67" s="891"/>
      <c r="CF67" s="891"/>
      <c r="CG67" s="892"/>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86"/>
      <c r="EA67" s="226"/>
    </row>
    <row r="68" spans="1:131" s="227" customFormat="1" ht="26.25" customHeight="1" thickTop="1">
      <c r="A68" s="238">
        <v>1</v>
      </c>
      <c r="B68" s="896" t="s">
        <v>568</v>
      </c>
      <c r="C68" s="897"/>
      <c r="D68" s="897"/>
      <c r="E68" s="897"/>
      <c r="F68" s="897"/>
      <c r="G68" s="897"/>
      <c r="H68" s="897"/>
      <c r="I68" s="897"/>
      <c r="J68" s="897"/>
      <c r="K68" s="897"/>
      <c r="L68" s="897"/>
      <c r="M68" s="897"/>
      <c r="N68" s="897"/>
      <c r="O68" s="897"/>
      <c r="P68" s="898"/>
      <c r="Q68" s="899">
        <v>18</v>
      </c>
      <c r="R68" s="893"/>
      <c r="S68" s="893"/>
      <c r="T68" s="893"/>
      <c r="U68" s="893"/>
      <c r="V68" s="893">
        <v>17</v>
      </c>
      <c r="W68" s="893"/>
      <c r="X68" s="893"/>
      <c r="Y68" s="893"/>
      <c r="Z68" s="893"/>
      <c r="AA68" s="893">
        <v>1</v>
      </c>
      <c r="AB68" s="893"/>
      <c r="AC68" s="893"/>
      <c r="AD68" s="893"/>
      <c r="AE68" s="893"/>
      <c r="AF68" s="893">
        <v>1</v>
      </c>
      <c r="AG68" s="893"/>
      <c r="AH68" s="893"/>
      <c r="AI68" s="893"/>
      <c r="AJ68" s="893"/>
      <c r="AK68" s="893">
        <v>0</v>
      </c>
      <c r="AL68" s="893"/>
      <c r="AM68" s="893"/>
      <c r="AN68" s="893"/>
      <c r="AO68" s="893"/>
      <c r="AP68" s="893">
        <v>0</v>
      </c>
      <c r="AQ68" s="893"/>
      <c r="AR68" s="893"/>
      <c r="AS68" s="893"/>
      <c r="AT68" s="893"/>
      <c r="AU68" s="893"/>
      <c r="AV68" s="893"/>
      <c r="AW68" s="893"/>
      <c r="AX68" s="893"/>
      <c r="AY68" s="893"/>
      <c r="AZ68" s="894"/>
      <c r="BA68" s="894"/>
      <c r="BB68" s="894"/>
      <c r="BC68" s="894"/>
      <c r="BD68" s="895"/>
      <c r="BE68" s="245"/>
      <c r="BF68" s="245"/>
      <c r="BG68" s="245"/>
      <c r="BH68" s="245"/>
      <c r="BI68" s="245"/>
      <c r="BJ68" s="245"/>
      <c r="BK68" s="245"/>
      <c r="BL68" s="245"/>
      <c r="BM68" s="245"/>
      <c r="BN68" s="245"/>
      <c r="BO68" s="245"/>
      <c r="BP68" s="245"/>
      <c r="BQ68" s="242">
        <v>62</v>
      </c>
      <c r="BR68" s="247"/>
      <c r="BS68" s="890"/>
      <c r="BT68" s="891"/>
      <c r="BU68" s="891"/>
      <c r="BV68" s="891"/>
      <c r="BW68" s="891"/>
      <c r="BX68" s="891"/>
      <c r="BY68" s="891"/>
      <c r="BZ68" s="891"/>
      <c r="CA68" s="891"/>
      <c r="CB68" s="891"/>
      <c r="CC68" s="891"/>
      <c r="CD68" s="891"/>
      <c r="CE68" s="891"/>
      <c r="CF68" s="891"/>
      <c r="CG68" s="892"/>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86"/>
      <c r="EA68" s="226"/>
    </row>
    <row r="69" spans="1:131" s="227" customFormat="1" ht="26.25" customHeight="1">
      <c r="A69" s="241">
        <v>2</v>
      </c>
      <c r="B69" s="900" t="s">
        <v>569</v>
      </c>
      <c r="C69" s="901"/>
      <c r="D69" s="901"/>
      <c r="E69" s="901"/>
      <c r="F69" s="901"/>
      <c r="G69" s="901"/>
      <c r="H69" s="901"/>
      <c r="I69" s="901"/>
      <c r="J69" s="901"/>
      <c r="K69" s="901"/>
      <c r="L69" s="901"/>
      <c r="M69" s="901"/>
      <c r="N69" s="901"/>
      <c r="O69" s="901"/>
      <c r="P69" s="902"/>
      <c r="Q69" s="903">
        <v>98</v>
      </c>
      <c r="R69" s="853"/>
      <c r="S69" s="853"/>
      <c r="T69" s="853"/>
      <c r="U69" s="853"/>
      <c r="V69" s="853">
        <v>49</v>
      </c>
      <c r="W69" s="853"/>
      <c r="X69" s="853"/>
      <c r="Y69" s="853"/>
      <c r="Z69" s="853"/>
      <c r="AA69" s="853">
        <v>50</v>
      </c>
      <c r="AB69" s="853"/>
      <c r="AC69" s="853"/>
      <c r="AD69" s="853"/>
      <c r="AE69" s="853"/>
      <c r="AF69" s="853">
        <v>50</v>
      </c>
      <c r="AG69" s="853"/>
      <c r="AH69" s="853"/>
      <c r="AI69" s="853"/>
      <c r="AJ69" s="853"/>
      <c r="AK69" s="853">
        <v>0</v>
      </c>
      <c r="AL69" s="853"/>
      <c r="AM69" s="853"/>
      <c r="AN69" s="853"/>
      <c r="AO69" s="853"/>
      <c r="AP69" s="853">
        <v>0</v>
      </c>
      <c r="AQ69" s="853"/>
      <c r="AR69" s="853"/>
      <c r="AS69" s="853"/>
      <c r="AT69" s="853"/>
      <c r="AU69" s="853"/>
      <c r="AV69" s="853"/>
      <c r="AW69" s="853"/>
      <c r="AX69" s="853"/>
      <c r="AY69" s="853"/>
      <c r="AZ69" s="904"/>
      <c r="BA69" s="904"/>
      <c r="BB69" s="904"/>
      <c r="BC69" s="904"/>
      <c r="BD69" s="905"/>
      <c r="BE69" s="245"/>
      <c r="BF69" s="245"/>
      <c r="BG69" s="245"/>
      <c r="BH69" s="245"/>
      <c r="BI69" s="245"/>
      <c r="BJ69" s="245"/>
      <c r="BK69" s="245"/>
      <c r="BL69" s="245"/>
      <c r="BM69" s="245"/>
      <c r="BN69" s="245"/>
      <c r="BO69" s="245"/>
      <c r="BP69" s="245"/>
      <c r="BQ69" s="242">
        <v>63</v>
      </c>
      <c r="BR69" s="247"/>
      <c r="BS69" s="890"/>
      <c r="BT69" s="891"/>
      <c r="BU69" s="891"/>
      <c r="BV69" s="891"/>
      <c r="BW69" s="891"/>
      <c r="BX69" s="891"/>
      <c r="BY69" s="891"/>
      <c r="BZ69" s="891"/>
      <c r="CA69" s="891"/>
      <c r="CB69" s="891"/>
      <c r="CC69" s="891"/>
      <c r="CD69" s="891"/>
      <c r="CE69" s="891"/>
      <c r="CF69" s="891"/>
      <c r="CG69" s="892"/>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86"/>
      <c r="EA69" s="226"/>
    </row>
    <row r="70" spans="1:131" s="227" customFormat="1" ht="26.25" customHeight="1">
      <c r="A70" s="241">
        <v>3</v>
      </c>
      <c r="B70" s="900" t="s">
        <v>570</v>
      </c>
      <c r="C70" s="901"/>
      <c r="D70" s="901"/>
      <c r="E70" s="901"/>
      <c r="F70" s="901"/>
      <c r="G70" s="901"/>
      <c r="H70" s="901"/>
      <c r="I70" s="901"/>
      <c r="J70" s="901"/>
      <c r="K70" s="901"/>
      <c r="L70" s="901"/>
      <c r="M70" s="901"/>
      <c r="N70" s="901"/>
      <c r="O70" s="901"/>
      <c r="P70" s="902"/>
      <c r="Q70" s="903">
        <v>457</v>
      </c>
      <c r="R70" s="853"/>
      <c r="S70" s="853"/>
      <c r="T70" s="853"/>
      <c r="U70" s="853"/>
      <c r="V70" s="853">
        <v>442</v>
      </c>
      <c r="W70" s="853"/>
      <c r="X70" s="853"/>
      <c r="Y70" s="853"/>
      <c r="Z70" s="853"/>
      <c r="AA70" s="853">
        <v>15</v>
      </c>
      <c r="AB70" s="853"/>
      <c r="AC70" s="853"/>
      <c r="AD70" s="853"/>
      <c r="AE70" s="853"/>
      <c r="AF70" s="853">
        <v>924</v>
      </c>
      <c r="AG70" s="853"/>
      <c r="AH70" s="853"/>
      <c r="AI70" s="853"/>
      <c r="AJ70" s="853"/>
      <c r="AK70" s="853">
        <v>0</v>
      </c>
      <c r="AL70" s="853"/>
      <c r="AM70" s="853"/>
      <c r="AN70" s="853"/>
      <c r="AO70" s="853"/>
      <c r="AP70" s="853">
        <v>4526</v>
      </c>
      <c r="AQ70" s="853"/>
      <c r="AR70" s="853"/>
      <c r="AS70" s="853"/>
      <c r="AT70" s="853"/>
      <c r="AU70" s="853"/>
      <c r="AV70" s="853"/>
      <c r="AW70" s="853"/>
      <c r="AX70" s="853"/>
      <c r="AY70" s="853"/>
      <c r="AZ70" s="904"/>
      <c r="BA70" s="904"/>
      <c r="BB70" s="904"/>
      <c r="BC70" s="904"/>
      <c r="BD70" s="905"/>
      <c r="BE70" s="245"/>
      <c r="BF70" s="245"/>
      <c r="BG70" s="245"/>
      <c r="BH70" s="245"/>
      <c r="BI70" s="245"/>
      <c r="BJ70" s="245"/>
      <c r="BK70" s="245"/>
      <c r="BL70" s="245"/>
      <c r="BM70" s="245"/>
      <c r="BN70" s="245"/>
      <c r="BO70" s="245"/>
      <c r="BP70" s="245"/>
      <c r="BQ70" s="242">
        <v>64</v>
      </c>
      <c r="BR70" s="247"/>
      <c r="BS70" s="890"/>
      <c r="BT70" s="891"/>
      <c r="BU70" s="891"/>
      <c r="BV70" s="891"/>
      <c r="BW70" s="891"/>
      <c r="BX70" s="891"/>
      <c r="BY70" s="891"/>
      <c r="BZ70" s="891"/>
      <c r="CA70" s="891"/>
      <c r="CB70" s="891"/>
      <c r="CC70" s="891"/>
      <c r="CD70" s="891"/>
      <c r="CE70" s="891"/>
      <c r="CF70" s="891"/>
      <c r="CG70" s="892"/>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86"/>
      <c r="EA70" s="226"/>
    </row>
    <row r="71" spans="1:131" s="227" customFormat="1" ht="26.25" customHeight="1">
      <c r="A71" s="241">
        <v>4</v>
      </c>
      <c r="B71" s="900"/>
      <c r="C71" s="901"/>
      <c r="D71" s="901"/>
      <c r="E71" s="901"/>
      <c r="F71" s="901"/>
      <c r="G71" s="901"/>
      <c r="H71" s="901"/>
      <c r="I71" s="901"/>
      <c r="J71" s="901"/>
      <c r="K71" s="901"/>
      <c r="L71" s="901"/>
      <c r="M71" s="901"/>
      <c r="N71" s="901"/>
      <c r="O71" s="901"/>
      <c r="P71" s="902"/>
      <c r="Q71" s="903"/>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904"/>
      <c r="BA71" s="904"/>
      <c r="BB71" s="904"/>
      <c r="BC71" s="904"/>
      <c r="BD71" s="905"/>
      <c r="BE71" s="245"/>
      <c r="BF71" s="245"/>
      <c r="BG71" s="245"/>
      <c r="BH71" s="245"/>
      <c r="BI71" s="245"/>
      <c r="BJ71" s="245"/>
      <c r="BK71" s="245"/>
      <c r="BL71" s="245"/>
      <c r="BM71" s="245"/>
      <c r="BN71" s="245"/>
      <c r="BO71" s="245"/>
      <c r="BP71" s="245"/>
      <c r="BQ71" s="242">
        <v>65</v>
      </c>
      <c r="BR71" s="247"/>
      <c r="BS71" s="890"/>
      <c r="BT71" s="891"/>
      <c r="BU71" s="891"/>
      <c r="BV71" s="891"/>
      <c r="BW71" s="891"/>
      <c r="BX71" s="891"/>
      <c r="BY71" s="891"/>
      <c r="BZ71" s="891"/>
      <c r="CA71" s="891"/>
      <c r="CB71" s="891"/>
      <c r="CC71" s="891"/>
      <c r="CD71" s="891"/>
      <c r="CE71" s="891"/>
      <c r="CF71" s="891"/>
      <c r="CG71" s="892"/>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86"/>
      <c r="EA71" s="226"/>
    </row>
    <row r="72" spans="1:131" s="227" customFormat="1" ht="26.25" customHeight="1">
      <c r="A72" s="241">
        <v>5</v>
      </c>
      <c r="B72" s="900"/>
      <c r="C72" s="901"/>
      <c r="D72" s="901"/>
      <c r="E72" s="901"/>
      <c r="F72" s="901"/>
      <c r="G72" s="901"/>
      <c r="H72" s="901"/>
      <c r="I72" s="901"/>
      <c r="J72" s="901"/>
      <c r="K72" s="901"/>
      <c r="L72" s="901"/>
      <c r="M72" s="901"/>
      <c r="N72" s="901"/>
      <c r="O72" s="901"/>
      <c r="P72" s="902"/>
      <c r="Q72" s="903"/>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904"/>
      <c r="BA72" s="904"/>
      <c r="BB72" s="904"/>
      <c r="BC72" s="904"/>
      <c r="BD72" s="905"/>
      <c r="BE72" s="245"/>
      <c r="BF72" s="245"/>
      <c r="BG72" s="245"/>
      <c r="BH72" s="245"/>
      <c r="BI72" s="245"/>
      <c r="BJ72" s="245"/>
      <c r="BK72" s="245"/>
      <c r="BL72" s="245"/>
      <c r="BM72" s="245"/>
      <c r="BN72" s="245"/>
      <c r="BO72" s="245"/>
      <c r="BP72" s="245"/>
      <c r="BQ72" s="242">
        <v>66</v>
      </c>
      <c r="BR72" s="247"/>
      <c r="BS72" s="890"/>
      <c r="BT72" s="891"/>
      <c r="BU72" s="891"/>
      <c r="BV72" s="891"/>
      <c r="BW72" s="891"/>
      <c r="BX72" s="891"/>
      <c r="BY72" s="891"/>
      <c r="BZ72" s="891"/>
      <c r="CA72" s="891"/>
      <c r="CB72" s="891"/>
      <c r="CC72" s="891"/>
      <c r="CD72" s="891"/>
      <c r="CE72" s="891"/>
      <c r="CF72" s="891"/>
      <c r="CG72" s="892"/>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86"/>
      <c r="EA72" s="226"/>
    </row>
    <row r="73" spans="1:131" s="227" customFormat="1" ht="26.25" customHeight="1">
      <c r="A73" s="241">
        <v>6</v>
      </c>
      <c r="B73" s="900"/>
      <c r="C73" s="901"/>
      <c r="D73" s="901"/>
      <c r="E73" s="901"/>
      <c r="F73" s="901"/>
      <c r="G73" s="901"/>
      <c r="H73" s="901"/>
      <c r="I73" s="901"/>
      <c r="J73" s="901"/>
      <c r="K73" s="901"/>
      <c r="L73" s="901"/>
      <c r="M73" s="901"/>
      <c r="N73" s="901"/>
      <c r="O73" s="901"/>
      <c r="P73" s="902"/>
      <c r="Q73" s="903"/>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904"/>
      <c r="BA73" s="904"/>
      <c r="BB73" s="904"/>
      <c r="BC73" s="904"/>
      <c r="BD73" s="905"/>
      <c r="BE73" s="245"/>
      <c r="BF73" s="245"/>
      <c r="BG73" s="245"/>
      <c r="BH73" s="245"/>
      <c r="BI73" s="245"/>
      <c r="BJ73" s="245"/>
      <c r="BK73" s="245"/>
      <c r="BL73" s="245"/>
      <c r="BM73" s="245"/>
      <c r="BN73" s="245"/>
      <c r="BO73" s="245"/>
      <c r="BP73" s="245"/>
      <c r="BQ73" s="242">
        <v>67</v>
      </c>
      <c r="BR73" s="247"/>
      <c r="BS73" s="890"/>
      <c r="BT73" s="891"/>
      <c r="BU73" s="891"/>
      <c r="BV73" s="891"/>
      <c r="BW73" s="891"/>
      <c r="BX73" s="891"/>
      <c r="BY73" s="891"/>
      <c r="BZ73" s="891"/>
      <c r="CA73" s="891"/>
      <c r="CB73" s="891"/>
      <c r="CC73" s="891"/>
      <c r="CD73" s="891"/>
      <c r="CE73" s="891"/>
      <c r="CF73" s="891"/>
      <c r="CG73" s="892"/>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86"/>
      <c r="EA73" s="226"/>
    </row>
    <row r="74" spans="1:131" s="227" customFormat="1" ht="26.25" customHeight="1">
      <c r="A74" s="241">
        <v>7</v>
      </c>
      <c r="B74" s="900"/>
      <c r="C74" s="901"/>
      <c r="D74" s="901"/>
      <c r="E74" s="901"/>
      <c r="F74" s="901"/>
      <c r="G74" s="901"/>
      <c r="H74" s="901"/>
      <c r="I74" s="901"/>
      <c r="J74" s="901"/>
      <c r="K74" s="901"/>
      <c r="L74" s="901"/>
      <c r="M74" s="901"/>
      <c r="N74" s="901"/>
      <c r="O74" s="901"/>
      <c r="P74" s="902"/>
      <c r="Q74" s="903"/>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904"/>
      <c r="BA74" s="904"/>
      <c r="BB74" s="904"/>
      <c r="BC74" s="904"/>
      <c r="BD74" s="905"/>
      <c r="BE74" s="245"/>
      <c r="BF74" s="245"/>
      <c r="BG74" s="245"/>
      <c r="BH74" s="245"/>
      <c r="BI74" s="245"/>
      <c r="BJ74" s="245"/>
      <c r="BK74" s="245"/>
      <c r="BL74" s="245"/>
      <c r="BM74" s="245"/>
      <c r="BN74" s="245"/>
      <c r="BO74" s="245"/>
      <c r="BP74" s="245"/>
      <c r="BQ74" s="242">
        <v>68</v>
      </c>
      <c r="BR74" s="247"/>
      <c r="BS74" s="890"/>
      <c r="BT74" s="891"/>
      <c r="BU74" s="891"/>
      <c r="BV74" s="891"/>
      <c r="BW74" s="891"/>
      <c r="BX74" s="891"/>
      <c r="BY74" s="891"/>
      <c r="BZ74" s="891"/>
      <c r="CA74" s="891"/>
      <c r="CB74" s="891"/>
      <c r="CC74" s="891"/>
      <c r="CD74" s="891"/>
      <c r="CE74" s="891"/>
      <c r="CF74" s="891"/>
      <c r="CG74" s="892"/>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86"/>
      <c r="EA74" s="226"/>
    </row>
    <row r="75" spans="1:131" s="227" customFormat="1" ht="26.25" customHeight="1">
      <c r="A75" s="241">
        <v>8</v>
      </c>
      <c r="B75" s="900"/>
      <c r="C75" s="901"/>
      <c r="D75" s="901"/>
      <c r="E75" s="901"/>
      <c r="F75" s="901"/>
      <c r="G75" s="901"/>
      <c r="H75" s="901"/>
      <c r="I75" s="901"/>
      <c r="J75" s="901"/>
      <c r="K75" s="901"/>
      <c r="L75" s="901"/>
      <c r="M75" s="901"/>
      <c r="N75" s="901"/>
      <c r="O75" s="901"/>
      <c r="P75" s="902"/>
      <c r="Q75" s="906"/>
      <c r="R75" s="855"/>
      <c r="S75" s="855"/>
      <c r="T75" s="855"/>
      <c r="U75" s="852"/>
      <c r="V75" s="854"/>
      <c r="W75" s="855"/>
      <c r="X75" s="855"/>
      <c r="Y75" s="855"/>
      <c r="Z75" s="852"/>
      <c r="AA75" s="854"/>
      <c r="AB75" s="855"/>
      <c r="AC75" s="855"/>
      <c r="AD75" s="855"/>
      <c r="AE75" s="852"/>
      <c r="AF75" s="854"/>
      <c r="AG75" s="855"/>
      <c r="AH75" s="855"/>
      <c r="AI75" s="855"/>
      <c r="AJ75" s="852"/>
      <c r="AK75" s="854"/>
      <c r="AL75" s="855"/>
      <c r="AM75" s="855"/>
      <c r="AN75" s="855"/>
      <c r="AO75" s="852"/>
      <c r="AP75" s="854"/>
      <c r="AQ75" s="855"/>
      <c r="AR75" s="855"/>
      <c r="AS75" s="855"/>
      <c r="AT75" s="852"/>
      <c r="AU75" s="854"/>
      <c r="AV75" s="855"/>
      <c r="AW75" s="855"/>
      <c r="AX75" s="855"/>
      <c r="AY75" s="852"/>
      <c r="AZ75" s="904"/>
      <c r="BA75" s="904"/>
      <c r="BB75" s="904"/>
      <c r="BC75" s="904"/>
      <c r="BD75" s="905"/>
      <c r="BE75" s="245"/>
      <c r="BF75" s="245"/>
      <c r="BG75" s="245"/>
      <c r="BH75" s="245"/>
      <c r="BI75" s="245"/>
      <c r="BJ75" s="245"/>
      <c r="BK75" s="245"/>
      <c r="BL75" s="245"/>
      <c r="BM75" s="245"/>
      <c r="BN75" s="245"/>
      <c r="BO75" s="245"/>
      <c r="BP75" s="245"/>
      <c r="BQ75" s="242">
        <v>69</v>
      </c>
      <c r="BR75" s="247"/>
      <c r="BS75" s="890"/>
      <c r="BT75" s="891"/>
      <c r="BU75" s="891"/>
      <c r="BV75" s="891"/>
      <c r="BW75" s="891"/>
      <c r="BX75" s="891"/>
      <c r="BY75" s="891"/>
      <c r="BZ75" s="891"/>
      <c r="CA75" s="891"/>
      <c r="CB75" s="891"/>
      <c r="CC75" s="891"/>
      <c r="CD75" s="891"/>
      <c r="CE75" s="891"/>
      <c r="CF75" s="891"/>
      <c r="CG75" s="892"/>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86"/>
      <c r="EA75" s="226"/>
    </row>
    <row r="76" spans="1:131" s="227" customFormat="1" ht="26.25" customHeight="1">
      <c r="A76" s="241">
        <v>9</v>
      </c>
      <c r="B76" s="900"/>
      <c r="C76" s="901"/>
      <c r="D76" s="901"/>
      <c r="E76" s="901"/>
      <c r="F76" s="901"/>
      <c r="G76" s="901"/>
      <c r="H76" s="901"/>
      <c r="I76" s="901"/>
      <c r="J76" s="901"/>
      <c r="K76" s="901"/>
      <c r="L76" s="901"/>
      <c r="M76" s="901"/>
      <c r="N76" s="901"/>
      <c r="O76" s="901"/>
      <c r="P76" s="902"/>
      <c r="Q76" s="906"/>
      <c r="R76" s="855"/>
      <c r="S76" s="855"/>
      <c r="T76" s="855"/>
      <c r="U76" s="852"/>
      <c r="V76" s="854"/>
      <c r="W76" s="855"/>
      <c r="X76" s="855"/>
      <c r="Y76" s="855"/>
      <c r="Z76" s="852"/>
      <c r="AA76" s="854"/>
      <c r="AB76" s="855"/>
      <c r="AC76" s="855"/>
      <c r="AD76" s="855"/>
      <c r="AE76" s="852"/>
      <c r="AF76" s="854"/>
      <c r="AG76" s="855"/>
      <c r="AH76" s="855"/>
      <c r="AI76" s="855"/>
      <c r="AJ76" s="852"/>
      <c r="AK76" s="854"/>
      <c r="AL76" s="855"/>
      <c r="AM76" s="855"/>
      <c r="AN76" s="855"/>
      <c r="AO76" s="852"/>
      <c r="AP76" s="854"/>
      <c r="AQ76" s="855"/>
      <c r="AR76" s="855"/>
      <c r="AS76" s="855"/>
      <c r="AT76" s="852"/>
      <c r="AU76" s="854"/>
      <c r="AV76" s="855"/>
      <c r="AW76" s="855"/>
      <c r="AX76" s="855"/>
      <c r="AY76" s="852"/>
      <c r="AZ76" s="904"/>
      <c r="BA76" s="904"/>
      <c r="BB76" s="904"/>
      <c r="BC76" s="904"/>
      <c r="BD76" s="905"/>
      <c r="BE76" s="245"/>
      <c r="BF76" s="245"/>
      <c r="BG76" s="245"/>
      <c r="BH76" s="245"/>
      <c r="BI76" s="245"/>
      <c r="BJ76" s="245"/>
      <c r="BK76" s="245"/>
      <c r="BL76" s="245"/>
      <c r="BM76" s="245"/>
      <c r="BN76" s="245"/>
      <c r="BO76" s="245"/>
      <c r="BP76" s="245"/>
      <c r="BQ76" s="242">
        <v>70</v>
      </c>
      <c r="BR76" s="247"/>
      <c r="BS76" s="890"/>
      <c r="BT76" s="891"/>
      <c r="BU76" s="891"/>
      <c r="BV76" s="891"/>
      <c r="BW76" s="891"/>
      <c r="BX76" s="891"/>
      <c r="BY76" s="891"/>
      <c r="BZ76" s="891"/>
      <c r="CA76" s="891"/>
      <c r="CB76" s="891"/>
      <c r="CC76" s="891"/>
      <c r="CD76" s="891"/>
      <c r="CE76" s="891"/>
      <c r="CF76" s="891"/>
      <c r="CG76" s="892"/>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86"/>
      <c r="EA76" s="226"/>
    </row>
    <row r="77" spans="1:131" s="227" customFormat="1" ht="26.25" customHeight="1">
      <c r="A77" s="241">
        <v>10</v>
      </c>
      <c r="B77" s="900"/>
      <c r="C77" s="901"/>
      <c r="D77" s="901"/>
      <c r="E77" s="901"/>
      <c r="F77" s="901"/>
      <c r="G77" s="901"/>
      <c r="H77" s="901"/>
      <c r="I77" s="901"/>
      <c r="J77" s="901"/>
      <c r="K77" s="901"/>
      <c r="L77" s="901"/>
      <c r="M77" s="901"/>
      <c r="N77" s="901"/>
      <c r="O77" s="901"/>
      <c r="P77" s="902"/>
      <c r="Q77" s="906"/>
      <c r="R77" s="855"/>
      <c r="S77" s="855"/>
      <c r="T77" s="855"/>
      <c r="U77" s="852"/>
      <c r="V77" s="854"/>
      <c r="W77" s="855"/>
      <c r="X77" s="855"/>
      <c r="Y77" s="855"/>
      <c r="Z77" s="852"/>
      <c r="AA77" s="854"/>
      <c r="AB77" s="855"/>
      <c r="AC77" s="855"/>
      <c r="AD77" s="855"/>
      <c r="AE77" s="852"/>
      <c r="AF77" s="854"/>
      <c r="AG77" s="855"/>
      <c r="AH77" s="855"/>
      <c r="AI77" s="855"/>
      <c r="AJ77" s="852"/>
      <c r="AK77" s="854"/>
      <c r="AL77" s="855"/>
      <c r="AM77" s="855"/>
      <c r="AN77" s="855"/>
      <c r="AO77" s="852"/>
      <c r="AP77" s="854"/>
      <c r="AQ77" s="855"/>
      <c r="AR77" s="855"/>
      <c r="AS77" s="855"/>
      <c r="AT77" s="852"/>
      <c r="AU77" s="854"/>
      <c r="AV77" s="855"/>
      <c r="AW77" s="855"/>
      <c r="AX77" s="855"/>
      <c r="AY77" s="852"/>
      <c r="AZ77" s="904"/>
      <c r="BA77" s="904"/>
      <c r="BB77" s="904"/>
      <c r="BC77" s="904"/>
      <c r="BD77" s="905"/>
      <c r="BE77" s="245"/>
      <c r="BF77" s="245"/>
      <c r="BG77" s="245"/>
      <c r="BH77" s="245"/>
      <c r="BI77" s="245"/>
      <c r="BJ77" s="245"/>
      <c r="BK77" s="245"/>
      <c r="BL77" s="245"/>
      <c r="BM77" s="245"/>
      <c r="BN77" s="245"/>
      <c r="BO77" s="245"/>
      <c r="BP77" s="245"/>
      <c r="BQ77" s="242">
        <v>71</v>
      </c>
      <c r="BR77" s="247"/>
      <c r="BS77" s="890"/>
      <c r="BT77" s="891"/>
      <c r="BU77" s="891"/>
      <c r="BV77" s="891"/>
      <c r="BW77" s="891"/>
      <c r="BX77" s="891"/>
      <c r="BY77" s="891"/>
      <c r="BZ77" s="891"/>
      <c r="CA77" s="891"/>
      <c r="CB77" s="891"/>
      <c r="CC77" s="891"/>
      <c r="CD77" s="891"/>
      <c r="CE77" s="891"/>
      <c r="CF77" s="891"/>
      <c r="CG77" s="892"/>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86"/>
      <c r="EA77" s="226"/>
    </row>
    <row r="78" spans="1:131" s="227" customFormat="1" ht="26.25" customHeight="1">
      <c r="A78" s="241">
        <v>11</v>
      </c>
      <c r="B78" s="900"/>
      <c r="C78" s="901"/>
      <c r="D78" s="901"/>
      <c r="E78" s="901"/>
      <c r="F78" s="901"/>
      <c r="G78" s="901"/>
      <c r="H78" s="901"/>
      <c r="I78" s="901"/>
      <c r="J78" s="901"/>
      <c r="K78" s="901"/>
      <c r="L78" s="901"/>
      <c r="M78" s="901"/>
      <c r="N78" s="901"/>
      <c r="O78" s="901"/>
      <c r="P78" s="902"/>
      <c r="Q78" s="903"/>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4"/>
      <c r="BA78" s="904"/>
      <c r="BB78" s="904"/>
      <c r="BC78" s="904"/>
      <c r="BD78" s="905"/>
      <c r="BE78" s="245"/>
      <c r="BF78" s="245"/>
      <c r="BG78" s="245"/>
      <c r="BH78" s="245"/>
      <c r="BI78" s="245"/>
      <c r="BJ78" s="248"/>
      <c r="BK78" s="248"/>
      <c r="BL78" s="248"/>
      <c r="BM78" s="248"/>
      <c r="BN78" s="248"/>
      <c r="BO78" s="245"/>
      <c r="BP78" s="245"/>
      <c r="BQ78" s="242">
        <v>72</v>
      </c>
      <c r="BR78" s="247"/>
      <c r="BS78" s="890"/>
      <c r="BT78" s="891"/>
      <c r="BU78" s="891"/>
      <c r="BV78" s="891"/>
      <c r="BW78" s="891"/>
      <c r="BX78" s="891"/>
      <c r="BY78" s="891"/>
      <c r="BZ78" s="891"/>
      <c r="CA78" s="891"/>
      <c r="CB78" s="891"/>
      <c r="CC78" s="891"/>
      <c r="CD78" s="891"/>
      <c r="CE78" s="891"/>
      <c r="CF78" s="891"/>
      <c r="CG78" s="892"/>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86"/>
      <c r="EA78" s="226"/>
    </row>
    <row r="79" spans="1:131" s="227" customFormat="1" ht="26.25" customHeight="1">
      <c r="A79" s="241">
        <v>12</v>
      </c>
      <c r="B79" s="900"/>
      <c r="C79" s="901"/>
      <c r="D79" s="901"/>
      <c r="E79" s="901"/>
      <c r="F79" s="901"/>
      <c r="G79" s="901"/>
      <c r="H79" s="901"/>
      <c r="I79" s="901"/>
      <c r="J79" s="901"/>
      <c r="K79" s="901"/>
      <c r="L79" s="901"/>
      <c r="M79" s="901"/>
      <c r="N79" s="901"/>
      <c r="O79" s="901"/>
      <c r="P79" s="902"/>
      <c r="Q79" s="903"/>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4"/>
      <c r="BA79" s="904"/>
      <c r="BB79" s="904"/>
      <c r="BC79" s="904"/>
      <c r="BD79" s="905"/>
      <c r="BE79" s="245"/>
      <c r="BF79" s="245"/>
      <c r="BG79" s="245"/>
      <c r="BH79" s="245"/>
      <c r="BI79" s="245"/>
      <c r="BJ79" s="248"/>
      <c r="BK79" s="248"/>
      <c r="BL79" s="248"/>
      <c r="BM79" s="248"/>
      <c r="BN79" s="248"/>
      <c r="BO79" s="245"/>
      <c r="BP79" s="245"/>
      <c r="BQ79" s="242">
        <v>73</v>
      </c>
      <c r="BR79" s="247"/>
      <c r="BS79" s="890"/>
      <c r="BT79" s="891"/>
      <c r="BU79" s="891"/>
      <c r="BV79" s="891"/>
      <c r="BW79" s="891"/>
      <c r="BX79" s="891"/>
      <c r="BY79" s="891"/>
      <c r="BZ79" s="891"/>
      <c r="CA79" s="891"/>
      <c r="CB79" s="891"/>
      <c r="CC79" s="891"/>
      <c r="CD79" s="891"/>
      <c r="CE79" s="891"/>
      <c r="CF79" s="891"/>
      <c r="CG79" s="892"/>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86"/>
      <c r="EA79" s="226"/>
    </row>
    <row r="80" spans="1:131" s="227" customFormat="1" ht="26.25" customHeight="1">
      <c r="A80" s="241">
        <v>13</v>
      </c>
      <c r="B80" s="900"/>
      <c r="C80" s="901"/>
      <c r="D80" s="901"/>
      <c r="E80" s="901"/>
      <c r="F80" s="901"/>
      <c r="G80" s="901"/>
      <c r="H80" s="901"/>
      <c r="I80" s="901"/>
      <c r="J80" s="901"/>
      <c r="K80" s="901"/>
      <c r="L80" s="901"/>
      <c r="M80" s="901"/>
      <c r="N80" s="901"/>
      <c r="O80" s="901"/>
      <c r="P80" s="902"/>
      <c r="Q80" s="903"/>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4"/>
      <c r="BA80" s="904"/>
      <c r="BB80" s="904"/>
      <c r="BC80" s="904"/>
      <c r="BD80" s="905"/>
      <c r="BE80" s="245"/>
      <c r="BF80" s="245"/>
      <c r="BG80" s="245"/>
      <c r="BH80" s="245"/>
      <c r="BI80" s="245"/>
      <c r="BJ80" s="245"/>
      <c r="BK80" s="245"/>
      <c r="BL80" s="245"/>
      <c r="BM80" s="245"/>
      <c r="BN80" s="245"/>
      <c r="BO80" s="245"/>
      <c r="BP80" s="245"/>
      <c r="BQ80" s="242">
        <v>74</v>
      </c>
      <c r="BR80" s="247"/>
      <c r="BS80" s="890"/>
      <c r="BT80" s="891"/>
      <c r="BU80" s="891"/>
      <c r="BV80" s="891"/>
      <c r="BW80" s="891"/>
      <c r="BX80" s="891"/>
      <c r="BY80" s="891"/>
      <c r="BZ80" s="891"/>
      <c r="CA80" s="891"/>
      <c r="CB80" s="891"/>
      <c r="CC80" s="891"/>
      <c r="CD80" s="891"/>
      <c r="CE80" s="891"/>
      <c r="CF80" s="891"/>
      <c r="CG80" s="892"/>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86"/>
      <c r="EA80" s="226"/>
    </row>
    <row r="81" spans="1:131" s="227" customFormat="1" ht="26.25" customHeight="1">
      <c r="A81" s="241">
        <v>14</v>
      </c>
      <c r="B81" s="900"/>
      <c r="C81" s="901"/>
      <c r="D81" s="901"/>
      <c r="E81" s="901"/>
      <c r="F81" s="901"/>
      <c r="G81" s="901"/>
      <c r="H81" s="901"/>
      <c r="I81" s="901"/>
      <c r="J81" s="901"/>
      <c r="K81" s="901"/>
      <c r="L81" s="901"/>
      <c r="M81" s="901"/>
      <c r="N81" s="901"/>
      <c r="O81" s="901"/>
      <c r="P81" s="902"/>
      <c r="Q81" s="903"/>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4"/>
      <c r="BA81" s="904"/>
      <c r="BB81" s="904"/>
      <c r="BC81" s="904"/>
      <c r="BD81" s="905"/>
      <c r="BE81" s="245"/>
      <c r="BF81" s="245"/>
      <c r="BG81" s="245"/>
      <c r="BH81" s="245"/>
      <c r="BI81" s="245"/>
      <c r="BJ81" s="245"/>
      <c r="BK81" s="245"/>
      <c r="BL81" s="245"/>
      <c r="BM81" s="245"/>
      <c r="BN81" s="245"/>
      <c r="BO81" s="245"/>
      <c r="BP81" s="245"/>
      <c r="BQ81" s="242">
        <v>75</v>
      </c>
      <c r="BR81" s="247"/>
      <c r="BS81" s="890"/>
      <c r="BT81" s="891"/>
      <c r="BU81" s="891"/>
      <c r="BV81" s="891"/>
      <c r="BW81" s="891"/>
      <c r="BX81" s="891"/>
      <c r="BY81" s="891"/>
      <c r="BZ81" s="891"/>
      <c r="CA81" s="891"/>
      <c r="CB81" s="891"/>
      <c r="CC81" s="891"/>
      <c r="CD81" s="891"/>
      <c r="CE81" s="891"/>
      <c r="CF81" s="891"/>
      <c r="CG81" s="892"/>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86"/>
      <c r="EA81" s="226"/>
    </row>
    <row r="82" spans="1:131" s="227" customFormat="1" ht="26.25" customHeight="1">
      <c r="A82" s="241">
        <v>15</v>
      </c>
      <c r="B82" s="900"/>
      <c r="C82" s="901"/>
      <c r="D82" s="901"/>
      <c r="E82" s="901"/>
      <c r="F82" s="901"/>
      <c r="G82" s="901"/>
      <c r="H82" s="901"/>
      <c r="I82" s="901"/>
      <c r="J82" s="901"/>
      <c r="K82" s="901"/>
      <c r="L82" s="901"/>
      <c r="M82" s="901"/>
      <c r="N82" s="901"/>
      <c r="O82" s="901"/>
      <c r="P82" s="902"/>
      <c r="Q82" s="903"/>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4"/>
      <c r="BA82" s="904"/>
      <c r="BB82" s="904"/>
      <c r="BC82" s="904"/>
      <c r="BD82" s="905"/>
      <c r="BE82" s="245"/>
      <c r="BF82" s="245"/>
      <c r="BG82" s="245"/>
      <c r="BH82" s="245"/>
      <c r="BI82" s="245"/>
      <c r="BJ82" s="245"/>
      <c r="BK82" s="245"/>
      <c r="BL82" s="245"/>
      <c r="BM82" s="245"/>
      <c r="BN82" s="245"/>
      <c r="BO82" s="245"/>
      <c r="BP82" s="245"/>
      <c r="BQ82" s="242">
        <v>76</v>
      </c>
      <c r="BR82" s="247"/>
      <c r="BS82" s="890"/>
      <c r="BT82" s="891"/>
      <c r="BU82" s="891"/>
      <c r="BV82" s="891"/>
      <c r="BW82" s="891"/>
      <c r="BX82" s="891"/>
      <c r="BY82" s="891"/>
      <c r="BZ82" s="891"/>
      <c r="CA82" s="891"/>
      <c r="CB82" s="891"/>
      <c r="CC82" s="891"/>
      <c r="CD82" s="891"/>
      <c r="CE82" s="891"/>
      <c r="CF82" s="891"/>
      <c r="CG82" s="892"/>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86"/>
      <c r="EA82" s="226"/>
    </row>
    <row r="83" spans="1:131" s="227" customFormat="1" ht="26.25" customHeight="1">
      <c r="A83" s="241">
        <v>16</v>
      </c>
      <c r="B83" s="900"/>
      <c r="C83" s="901"/>
      <c r="D83" s="901"/>
      <c r="E83" s="901"/>
      <c r="F83" s="901"/>
      <c r="G83" s="901"/>
      <c r="H83" s="901"/>
      <c r="I83" s="901"/>
      <c r="J83" s="901"/>
      <c r="K83" s="901"/>
      <c r="L83" s="901"/>
      <c r="M83" s="901"/>
      <c r="N83" s="901"/>
      <c r="O83" s="901"/>
      <c r="P83" s="902"/>
      <c r="Q83" s="903"/>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4"/>
      <c r="BA83" s="904"/>
      <c r="BB83" s="904"/>
      <c r="BC83" s="904"/>
      <c r="BD83" s="905"/>
      <c r="BE83" s="245"/>
      <c r="BF83" s="245"/>
      <c r="BG83" s="245"/>
      <c r="BH83" s="245"/>
      <c r="BI83" s="245"/>
      <c r="BJ83" s="245"/>
      <c r="BK83" s="245"/>
      <c r="BL83" s="245"/>
      <c r="BM83" s="245"/>
      <c r="BN83" s="245"/>
      <c r="BO83" s="245"/>
      <c r="BP83" s="245"/>
      <c r="BQ83" s="242">
        <v>77</v>
      </c>
      <c r="BR83" s="247"/>
      <c r="BS83" s="890"/>
      <c r="BT83" s="891"/>
      <c r="BU83" s="891"/>
      <c r="BV83" s="891"/>
      <c r="BW83" s="891"/>
      <c r="BX83" s="891"/>
      <c r="BY83" s="891"/>
      <c r="BZ83" s="891"/>
      <c r="CA83" s="891"/>
      <c r="CB83" s="891"/>
      <c r="CC83" s="891"/>
      <c r="CD83" s="891"/>
      <c r="CE83" s="891"/>
      <c r="CF83" s="891"/>
      <c r="CG83" s="892"/>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86"/>
      <c r="EA83" s="226"/>
    </row>
    <row r="84" spans="1:131" s="227" customFormat="1" ht="26.25" customHeight="1">
      <c r="A84" s="241">
        <v>17</v>
      </c>
      <c r="B84" s="900"/>
      <c r="C84" s="901"/>
      <c r="D84" s="901"/>
      <c r="E84" s="901"/>
      <c r="F84" s="901"/>
      <c r="G84" s="901"/>
      <c r="H84" s="901"/>
      <c r="I84" s="901"/>
      <c r="J84" s="901"/>
      <c r="K84" s="901"/>
      <c r="L84" s="901"/>
      <c r="M84" s="901"/>
      <c r="N84" s="901"/>
      <c r="O84" s="901"/>
      <c r="P84" s="902"/>
      <c r="Q84" s="903"/>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4"/>
      <c r="BA84" s="904"/>
      <c r="BB84" s="904"/>
      <c r="BC84" s="904"/>
      <c r="BD84" s="905"/>
      <c r="BE84" s="245"/>
      <c r="BF84" s="245"/>
      <c r="BG84" s="245"/>
      <c r="BH84" s="245"/>
      <c r="BI84" s="245"/>
      <c r="BJ84" s="245"/>
      <c r="BK84" s="245"/>
      <c r="BL84" s="245"/>
      <c r="BM84" s="245"/>
      <c r="BN84" s="245"/>
      <c r="BO84" s="245"/>
      <c r="BP84" s="245"/>
      <c r="BQ84" s="242">
        <v>78</v>
      </c>
      <c r="BR84" s="247"/>
      <c r="BS84" s="890"/>
      <c r="BT84" s="891"/>
      <c r="BU84" s="891"/>
      <c r="BV84" s="891"/>
      <c r="BW84" s="891"/>
      <c r="BX84" s="891"/>
      <c r="BY84" s="891"/>
      <c r="BZ84" s="891"/>
      <c r="CA84" s="891"/>
      <c r="CB84" s="891"/>
      <c r="CC84" s="891"/>
      <c r="CD84" s="891"/>
      <c r="CE84" s="891"/>
      <c r="CF84" s="891"/>
      <c r="CG84" s="892"/>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86"/>
      <c r="EA84" s="226"/>
    </row>
    <row r="85" spans="1:131" s="227" customFormat="1" ht="26.25" customHeight="1">
      <c r="A85" s="241">
        <v>18</v>
      </c>
      <c r="B85" s="900"/>
      <c r="C85" s="901"/>
      <c r="D85" s="901"/>
      <c r="E85" s="901"/>
      <c r="F85" s="901"/>
      <c r="G85" s="901"/>
      <c r="H85" s="901"/>
      <c r="I85" s="901"/>
      <c r="J85" s="901"/>
      <c r="K85" s="901"/>
      <c r="L85" s="901"/>
      <c r="M85" s="901"/>
      <c r="N85" s="901"/>
      <c r="O85" s="901"/>
      <c r="P85" s="902"/>
      <c r="Q85" s="903"/>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4"/>
      <c r="BA85" s="904"/>
      <c r="BB85" s="904"/>
      <c r="BC85" s="904"/>
      <c r="BD85" s="905"/>
      <c r="BE85" s="245"/>
      <c r="BF85" s="245"/>
      <c r="BG85" s="245"/>
      <c r="BH85" s="245"/>
      <c r="BI85" s="245"/>
      <c r="BJ85" s="245"/>
      <c r="BK85" s="245"/>
      <c r="BL85" s="245"/>
      <c r="BM85" s="245"/>
      <c r="BN85" s="245"/>
      <c r="BO85" s="245"/>
      <c r="BP85" s="245"/>
      <c r="BQ85" s="242">
        <v>79</v>
      </c>
      <c r="BR85" s="247"/>
      <c r="BS85" s="890"/>
      <c r="BT85" s="891"/>
      <c r="BU85" s="891"/>
      <c r="BV85" s="891"/>
      <c r="BW85" s="891"/>
      <c r="BX85" s="891"/>
      <c r="BY85" s="891"/>
      <c r="BZ85" s="891"/>
      <c r="CA85" s="891"/>
      <c r="CB85" s="891"/>
      <c r="CC85" s="891"/>
      <c r="CD85" s="891"/>
      <c r="CE85" s="891"/>
      <c r="CF85" s="891"/>
      <c r="CG85" s="892"/>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86"/>
      <c r="EA85" s="226"/>
    </row>
    <row r="86" spans="1:131" s="227" customFormat="1" ht="26.25" customHeight="1">
      <c r="A86" s="241">
        <v>19</v>
      </c>
      <c r="B86" s="900"/>
      <c r="C86" s="901"/>
      <c r="D86" s="901"/>
      <c r="E86" s="901"/>
      <c r="F86" s="901"/>
      <c r="G86" s="901"/>
      <c r="H86" s="901"/>
      <c r="I86" s="901"/>
      <c r="J86" s="901"/>
      <c r="K86" s="901"/>
      <c r="L86" s="901"/>
      <c r="M86" s="901"/>
      <c r="N86" s="901"/>
      <c r="O86" s="901"/>
      <c r="P86" s="902"/>
      <c r="Q86" s="903"/>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4"/>
      <c r="BA86" s="904"/>
      <c r="BB86" s="904"/>
      <c r="BC86" s="904"/>
      <c r="BD86" s="905"/>
      <c r="BE86" s="245"/>
      <c r="BF86" s="245"/>
      <c r="BG86" s="245"/>
      <c r="BH86" s="245"/>
      <c r="BI86" s="245"/>
      <c r="BJ86" s="245"/>
      <c r="BK86" s="245"/>
      <c r="BL86" s="245"/>
      <c r="BM86" s="245"/>
      <c r="BN86" s="245"/>
      <c r="BO86" s="245"/>
      <c r="BP86" s="245"/>
      <c r="BQ86" s="242">
        <v>80</v>
      </c>
      <c r="BR86" s="247"/>
      <c r="BS86" s="890"/>
      <c r="BT86" s="891"/>
      <c r="BU86" s="891"/>
      <c r="BV86" s="891"/>
      <c r="BW86" s="891"/>
      <c r="BX86" s="891"/>
      <c r="BY86" s="891"/>
      <c r="BZ86" s="891"/>
      <c r="CA86" s="891"/>
      <c r="CB86" s="891"/>
      <c r="CC86" s="891"/>
      <c r="CD86" s="891"/>
      <c r="CE86" s="891"/>
      <c r="CF86" s="891"/>
      <c r="CG86" s="892"/>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86"/>
      <c r="EA86" s="226"/>
    </row>
    <row r="87" spans="1:131" s="227" customFormat="1" ht="26.25" customHeight="1">
      <c r="A87" s="249">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5"/>
      <c r="BF87" s="245"/>
      <c r="BG87" s="245"/>
      <c r="BH87" s="245"/>
      <c r="BI87" s="245"/>
      <c r="BJ87" s="245"/>
      <c r="BK87" s="245"/>
      <c r="BL87" s="245"/>
      <c r="BM87" s="245"/>
      <c r="BN87" s="245"/>
      <c r="BO87" s="245"/>
      <c r="BP87" s="245"/>
      <c r="BQ87" s="242">
        <v>81</v>
      </c>
      <c r="BR87" s="247"/>
      <c r="BS87" s="890"/>
      <c r="BT87" s="891"/>
      <c r="BU87" s="891"/>
      <c r="BV87" s="891"/>
      <c r="BW87" s="891"/>
      <c r="BX87" s="891"/>
      <c r="BY87" s="891"/>
      <c r="BZ87" s="891"/>
      <c r="CA87" s="891"/>
      <c r="CB87" s="891"/>
      <c r="CC87" s="891"/>
      <c r="CD87" s="891"/>
      <c r="CE87" s="891"/>
      <c r="CF87" s="891"/>
      <c r="CG87" s="892"/>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86"/>
      <c r="EA87" s="226"/>
    </row>
    <row r="88" spans="1:131" s="227" customFormat="1" ht="26.25" customHeight="1" thickBot="1">
      <c r="A88" s="244" t="s">
        <v>379</v>
      </c>
      <c r="B88" s="812" t="s">
        <v>411</v>
      </c>
      <c r="C88" s="813"/>
      <c r="D88" s="813"/>
      <c r="E88" s="813"/>
      <c r="F88" s="813"/>
      <c r="G88" s="813"/>
      <c r="H88" s="813"/>
      <c r="I88" s="813"/>
      <c r="J88" s="813"/>
      <c r="K88" s="813"/>
      <c r="L88" s="813"/>
      <c r="M88" s="813"/>
      <c r="N88" s="813"/>
      <c r="O88" s="813"/>
      <c r="P88" s="814"/>
      <c r="Q88" s="865"/>
      <c r="R88" s="866"/>
      <c r="S88" s="866"/>
      <c r="T88" s="866"/>
      <c r="U88" s="866"/>
      <c r="V88" s="866"/>
      <c r="W88" s="866"/>
      <c r="X88" s="866"/>
      <c r="Y88" s="866"/>
      <c r="Z88" s="866"/>
      <c r="AA88" s="866"/>
      <c r="AB88" s="866"/>
      <c r="AC88" s="866"/>
      <c r="AD88" s="866"/>
      <c r="AE88" s="866"/>
      <c r="AF88" s="869"/>
      <c r="AG88" s="869"/>
      <c r="AH88" s="869"/>
      <c r="AI88" s="869"/>
      <c r="AJ88" s="869"/>
      <c r="AK88" s="866"/>
      <c r="AL88" s="866"/>
      <c r="AM88" s="866"/>
      <c r="AN88" s="866"/>
      <c r="AO88" s="866"/>
      <c r="AP88" s="869"/>
      <c r="AQ88" s="869"/>
      <c r="AR88" s="869"/>
      <c r="AS88" s="869"/>
      <c r="AT88" s="869"/>
      <c r="AU88" s="869"/>
      <c r="AV88" s="869"/>
      <c r="AW88" s="869"/>
      <c r="AX88" s="869"/>
      <c r="AY88" s="869"/>
      <c r="AZ88" s="874"/>
      <c r="BA88" s="874"/>
      <c r="BB88" s="874"/>
      <c r="BC88" s="874"/>
      <c r="BD88" s="875"/>
      <c r="BE88" s="245"/>
      <c r="BF88" s="245"/>
      <c r="BG88" s="245"/>
      <c r="BH88" s="245"/>
      <c r="BI88" s="245"/>
      <c r="BJ88" s="245"/>
      <c r="BK88" s="245"/>
      <c r="BL88" s="245"/>
      <c r="BM88" s="245"/>
      <c r="BN88" s="245"/>
      <c r="BO88" s="245"/>
      <c r="BP88" s="245"/>
      <c r="BQ88" s="242">
        <v>82</v>
      </c>
      <c r="BR88" s="247"/>
      <c r="BS88" s="890"/>
      <c r="BT88" s="891"/>
      <c r="BU88" s="891"/>
      <c r="BV88" s="891"/>
      <c r="BW88" s="891"/>
      <c r="BX88" s="891"/>
      <c r="BY88" s="891"/>
      <c r="BZ88" s="891"/>
      <c r="CA88" s="891"/>
      <c r="CB88" s="891"/>
      <c r="CC88" s="891"/>
      <c r="CD88" s="891"/>
      <c r="CE88" s="891"/>
      <c r="CF88" s="891"/>
      <c r="CG88" s="892"/>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86"/>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90"/>
      <c r="BT89" s="891"/>
      <c r="BU89" s="891"/>
      <c r="BV89" s="891"/>
      <c r="BW89" s="891"/>
      <c r="BX89" s="891"/>
      <c r="BY89" s="891"/>
      <c r="BZ89" s="891"/>
      <c r="CA89" s="891"/>
      <c r="CB89" s="891"/>
      <c r="CC89" s="891"/>
      <c r="CD89" s="891"/>
      <c r="CE89" s="891"/>
      <c r="CF89" s="891"/>
      <c r="CG89" s="892"/>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86"/>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90"/>
      <c r="BT90" s="891"/>
      <c r="BU90" s="891"/>
      <c r="BV90" s="891"/>
      <c r="BW90" s="891"/>
      <c r="BX90" s="891"/>
      <c r="BY90" s="891"/>
      <c r="BZ90" s="891"/>
      <c r="CA90" s="891"/>
      <c r="CB90" s="891"/>
      <c r="CC90" s="891"/>
      <c r="CD90" s="891"/>
      <c r="CE90" s="891"/>
      <c r="CF90" s="891"/>
      <c r="CG90" s="892"/>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86"/>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90"/>
      <c r="BT91" s="891"/>
      <c r="BU91" s="891"/>
      <c r="BV91" s="891"/>
      <c r="BW91" s="891"/>
      <c r="BX91" s="891"/>
      <c r="BY91" s="891"/>
      <c r="BZ91" s="891"/>
      <c r="CA91" s="891"/>
      <c r="CB91" s="891"/>
      <c r="CC91" s="891"/>
      <c r="CD91" s="891"/>
      <c r="CE91" s="891"/>
      <c r="CF91" s="891"/>
      <c r="CG91" s="892"/>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86"/>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90"/>
      <c r="BT92" s="891"/>
      <c r="BU92" s="891"/>
      <c r="BV92" s="891"/>
      <c r="BW92" s="891"/>
      <c r="BX92" s="891"/>
      <c r="BY92" s="891"/>
      <c r="BZ92" s="891"/>
      <c r="CA92" s="891"/>
      <c r="CB92" s="891"/>
      <c r="CC92" s="891"/>
      <c r="CD92" s="891"/>
      <c r="CE92" s="891"/>
      <c r="CF92" s="891"/>
      <c r="CG92" s="892"/>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86"/>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90"/>
      <c r="BT93" s="891"/>
      <c r="BU93" s="891"/>
      <c r="BV93" s="891"/>
      <c r="BW93" s="891"/>
      <c r="BX93" s="891"/>
      <c r="BY93" s="891"/>
      <c r="BZ93" s="891"/>
      <c r="CA93" s="891"/>
      <c r="CB93" s="891"/>
      <c r="CC93" s="891"/>
      <c r="CD93" s="891"/>
      <c r="CE93" s="891"/>
      <c r="CF93" s="891"/>
      <c r="CG93" s="892"/>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86"/>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90"/>
      <c r="BT94" s="891"/>
      <c r="BU94" s="891"/>
      <c r="BV94" s="891"/>
      <c r="BW94" s="891"/>
      <c r="BX94" s="891"/>
      <c r="BY94" s="891"/>
      <c r="BZ94" s="891"/>
      <c r="CA94" s="891"/>
      <c r="CB94" s="891"/>
      <c r="CC94" s="891"/>
      <c r="CD94" s="891"/>
      <c r="CE94" s="891"/>
      <c r="CF94" s="891"/>
      <c r="CG94" s="892"/>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86"/>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90"/>
      <c r="BT95" s="891"/>
      <c r="BU95" s="891"/>
      <c r="BV95" s="891"/>
      <c r="BW95" s="891"/>
      <c r="BX95" s="891"/>
      <c r="BY95" s="891"/>
      <c r="BZ95" s="891"/>
      <c r="CA95" s="891"/>
      <c r="CB95" s="891"/>
      <c r="CC95" s="891"/>
      <c r="CD95" s="891"/>
      <c r="CE95" s="891"/>
      <c r="CF95" s="891"/>
      <c r="CG95" s="892"/>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86"/>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90"/>
      <c r="BT96" s="891"/>
      <c r="BU96" s="891"/>
      <c r="BV96" s="891"/>
      <c r="BW96" s="891"/>
      <c r="BX96" s="891"/>
      <c r="BY96" s="891"/>
      <c r="BZ96" s="891"/>
      <c r="CA96" s="891"/>
      <c r="CB96" s="891"/>
      <c r="CC96" s="891"/>
      <c r="CD96" s="891"/>
      <c r="CE96" s="891"/>
      <c r="CF96" s="891"/>
      <c r="CG96" s="892"/>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86"/>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90"/>
      <c r="BT97" s="891"/>
      <c r="BU97" s="891"/>
      <c r="BV97" s="891"/>
      <c r="BW97" s="891"/>
      <c r="BX97" s="891"/>
      <c r="BY97" s="891"/>
      <c r="BZ97" s="891"/>
      <c r="CA97" s="891"/>
      <c r="CB97" s="891"/>
      <c r="CC97" s="891"/>
      <c r="CD97" s="891"/>
      <c r="CE97" s="891"/>
      <c r="CF97" s="891"/>
      <c r="CG97" s="892"/>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86"/>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90"/>
      <c r="BT98" s="891"/>
      <c r="BU98" s="891"/>
      <c r="BV98" s="891"/>
      <c r="BW98" s="891"/>
      <c r="BX98" s="891"/>
      <c r="BY98" s="891"/>
      <c r="BZ98" s="891"/>
      <c r="CA98" s="891"/>
      <c r="CB98" s="891"/>
      <c r="CC98" s="891"/>
      <c r="CD98" s="891"/>
      <c r="CE98" s="891"/>
      <c r="CF98" s="891"/>
      <c r="CG98" s="892"/>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86"/>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90"/>
      <c r="BT99" s="891"/>
      <c r="BU99" s="891"/>
      <c r="BV99" s="891"/>
      <c r="BW99" s="891"/>
      <c r="BX99" s="891"/>
      <c r="BY99" s="891"/>
      <c r="BZ99" s="891"/>
      <c r="CA99" s="891"/>
      <c r="CB99" s="891"/>
      <c r="CC99" s="891"/>
      <c r="CD99" s="891"/>
      <c r="CE99" s="891"/>
      <c r="CF99" s="891"/>
      <c r="CG99" s="892"/>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86"/>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90"/>
      <c r="BT100" s="891"/>
      <c r="BU100" s="891"/>
      <c r="BV100" s="891"/>
      <c r="BW100" s="891"/>
      <c r="BX100" s="891"/>
      <c r="BY100" s="891"/>
      <c r="BZ100" s="891"/>
      <c r="CA100" s="891"/>
      <c r="CB100" s="891"/>
      <c r="CC100" s="891"/>
      <c r="CD100" s="891"/>
      <c r="CE100" s="891"/>
      <c r="CF100" s="891"/>
      <c r="CG100" s="892"/>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86"/>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90"/>
      <c r="BT101" s="891"/>
      <c r="BU101" s="891"/>
      <c r="BV101" s="891"/>
      <c r="BW101" s="891"/>
      <c r="BX101" s="891"/>
      <c r="BY101" s="891"/>
      <c r="BZ101" s="891"/>
      <c r="CA101" s="891"/>
      <c r="CB101" s="891"/>
      <c r="CC101" s="891"/>
      <c r="CD101" s="891"/>
      <c r="CE101" s="891"/>
      <c r="CF101" s="891"/>
      <c r="CG101" s="892"/>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86"/>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412</v>
      </c>
      <c r="BS102" s="813"/>
      <c r="BT102" s="813"/>
      <c r="BU102" s="813"/>
      <c r="BV102" s="813"/>
      <c r="BW102" s="813"/>
      <c r="BX102" s="813"/>
      <c r="BY102" s="813"/>
      <c r="BZ102" s="813"/>
      <c r="CA102" s="813"/>
      <c r="CB102" s="813"/>
      <c r="CC102" s="813"/>
      <c r="CD102" s="813"/>
      <c r="CE102" s="813"/>
      <c r="CF102" s="813"/>
      <c r="CG102" s="814"/>
      <c r="CH102" s="914"/>
      <c r="CI102" s="915"/>
      <c r="CJ102" s="915"/>
      <c r="CK102" s="915"/>
      <c r="CL102" s="916"/>
      <c r="CM102" s="914"/>
      <c r="CN102" s="915"/>
      <c r="CO102" s="915"/>
      <c r="CP102" s="915"/>
      <c r="CQ102" s="916"/>
      <c r="CR102" s="917">
        <v>44</v>
      </c>
      <c r="CS102" s="877"/>
      <c r="CT102" s="877"/>
      <c r="CU102" s="877"/>
      <c r="CV102" s="918"/>
      <c r="CW102" s="917"/>
      <c r="CX102" s="877"/>
      <c r="CY102" s="877"/>
      <c r="CZ102" s="877"/>
      <c r="DA102" s="918"/>
      <c r="DB102" s="917">
        <v>284</v>
      </c>
      <c r="DC102" s="877"/>
      <c r="DD102" s="877"/>
      <c r="DE102" s="877"/>
      <c r="DF102" s="918"/>
      <c r="DG102" s="917">
        <v>190</v>
      </c>
      <c r="DH102" s="877"/>
      <c r="DI102" s="877"/>
      <c r="DJ102" s="877"/>
      <c r="DK102" s="918"/>
      <c r="DL102" s="917"/>
      <c r="DM102" s="877"/>
      <c r="DN102" s="877"/>
      <c r="DO102" s="877"/>
      <c r="DP102" s="918"/>
      <c r="DQ102" s="917">
        <v>70</v>
      </c>
      <c r="DR102" s="877"/>
      <c r="DS102" s="877"/>
      <c r="DT102" s="877"/>
      <c r="DU102" s="918"/>
      <c r="DV102" s="941"/>
      <c r="DW102" s="942"/>
      <c r="DX102" s="942"/>
      <c r="DY102" s="942"/>
      <c r="DZ102" s="943"/>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4" t="s">
        <v>413</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5" t="s">
        <v>414</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6" t="s">
        <v>417</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418</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c r="A109" s="939" t="s">
        <v>419</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420</v>
      </c>
      <c r="AB109" s="920"/>
      <c r="AC109" s="920"/>
      <c r="AD109" s="920"/>
      <c r="AE109" s="921"/>
      <c r="AF109" s="919" t="s">
        <v>298</v>
      </c>
      <c r="AG109" s="920"/>
      <c r="AH109" s="920"/>
      <c r="AI109" s="920"/>
      <c r="AJ109" s="921"/>
      <c r="AK109" s="919" t="s">
        <v>297</v>
      </c>
      <c r="AL109" s="920"/>
      <c r="AM109" s="920"/>
      <c r="AN109" s="920"/>
      <c r="AO109" s="921"/>
      <c r="AP109" s="919" t="s">
        <v>421</v>
      </c>
      <c r="AQ109" s="920"/>
      <c r="AR109" s="920"/>
      <c r="AS109" s="920"/>
      <c r="AT109" s="922"/>
      <c r="AU109" s="939" t="s">
        <v>419</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420</v>
      </c>
      <c r="BR109" s="920"/>
      <c r="BS109" s="920"/>
      <c r="BT109" s="920"/>
      <c r="BU109" s="921"/>
      <c r="BV109" s="919" t="s">
        <v>298</v>
      </c>
      <c r="BW109" s="920"/>
      <c r="BX109" s="920"/>
      <c r="BY109" s="920"/>
      <c r="BZ109" s="921"/>
      <c r="CA109" s="919" t="s">
        <v>297</v>
      </c>
      <c r="CB109" s="920"/>
      <c r="CC109" s="920"/>
      <c r="CD109" s="920"/>
      <c r="CE109" s="921"/>
      <c r="CF109" s="940" t="s">
        <v>421</v>
      </c>
      <c r="CG109" s="940"/>
      <c r="CH109" s="940"/>
      <c r="CI109" s="940"/>
      <c r="CJ109" s="940"/>
      <c r="CK109" s="919" t="s">
        <v>422</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420</v>
      </c>
      <c r="DH109" s="920"/>
      <c r="DI109" s="920"/>
      <c r="DJ109" s="920"/>
      <c r="DK109" s="921"/>
      <c r="DL109" s="919" t="s">
        <v>298</v>
      </c>
      <c r="DM109" s="920"/>
      <c r="DN109" s="920"/>
      <c r="DO109" s="920"/>
      <c r="DP109" s="921"/>
      <c r="DQ109" s="919" t="s">
        <v>297</v>
      </c>
      <c r="DR109" s="920"/>
      <c r="DS109" s="920"/>
      <c r="DT109" s="920"/>
      <c r="DU109" s="921"/>
      <c r="DV109" s="919" t="s">
        <v>421</v>
      </c>
      <c r="DW109" s="920"/>
      <c r="DX109" s="920"/>
      <c r="DY109" s="920"/>
      <c r="DZ109" s="922"/>
    </row>
    <row r="110" spans="1:131" s="226" customFormat="1" ht="26.25" customHeight="1">
      <c r="A110" s="923" t="s">
        <v>423</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747589</v>
      </c>
      <c r="AB110" s="927"/>
      <c r="AC110" s="927"/>
      <c r="AD110" s="927"/>
      <c r="AE110" s="928"/>
      <c r="AF110" s="929">
        <v>768957</v>
      </c>
      <c r="AG110" s="927"/>
      <c r="AH110" s="927"/>
      <c r="AI110" s="927"/>
      <c r="AJ110" s="928"/>
      <c r="AK110" s="929">
        <v>808578</v>
      </c>
      <c r="AL110" s="927"/>
      <c r="AM110" s="927"/>
      <c r="AN110" s="927"/>
      <c r="AO110" s="928"/>
      <c r="AP110" s="930">
        <v>19.899999999999999</v>
      </c>
      <c r="AQ110" s="931"/>
      <c r="AR110" s="931"/>
      <c r="AS110" s="931"/>
      <c r="AT110" s="932"/>
      <c r="AU110" s="933" t="s">
        <v>66</v>
      </c>
      <c r="AV110" s="934"/>
      <c r="AW110" s="934"/>
      <c r="AX110" s="934"/>
      <c r="AY110" s="934"/>
      <c r="AZ110" s="975" t="s">
        <v>424</v>
      </c>
      <c r="BA110" s="924"/>
      <c r="BB110" s="924"/>
      <c r="BC110" s="924"/>
      <c r="BD110" s="924"/>
      <c r="BE110" s="924"/>
      <c r="BF110" s="924"/>
      <c r="BG110" s="924"/>
      <c r="BH110" s="924"/>
      <c r="BI110" s="924"/>
      <c r="BJ110" s="924"/>
      <c r="BK110" s="924"/>
      <c r="BL110" s="924"/>
      <c r="BM110" s="924"/>
      <c r="BN110" s="924"/>
      <c r="BO110" s="924"/>
      <c r="BP110" s="925"/>
      <c r="BQ110" s="961">
        <v>9452850</v>
      </c>
      <c r="BR110" s="962"/>
      <c r="BS110" s="962"/>
      <c r="BT110" s="962"/>
      <c r="BU110" s="962"/>
      <c r="BV110" s="962">
        <v>9842364</v>
      </c>
      <c r="BW110" s="962"/>
      <c r="BX110" s="962"/>
      <c r="BY110" s="962"/>
      <c r="BZ110" s="962"/>
      <c r="CA110" s="962">
        <v>10293706</v>
      </c>
      <c r="CB110" s="962"/>
      <c r="CC110" s="962"/>
      <c r="CD110" s="962"/>
      <c r="CE110" s="962"/>
      <c r="CF110" s="976">
        <v>253.5</v>
      </c>
      <c r="CG110" s="977"/>
      <c r="CH110" s="977"/>
      <c r="CI110" s="977"/>
      <c r="CJ110" s="977"/>
      <c r="CK110" s="978" t="s">
        <v>425</v>
      </c>
      <c r="CL110" s="979"/>
      <c r="CM110" s="958" t="s">
        <v>426</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381</v>
      </c>
      <c r="DH110" s="962"/>
      <c r="DI110" s="962"/>
      <c r="DJ110" s="962"/>
      <c r="DK110" s="962"/>
      <c r="DL110" s="962" t="s">
        <v>381</v>
      </c>
      <c r="DM110" s="962"/>
      <c r="DN110" s="962"/>
      <c r="DO110" s="962"/>
      <c r="DP110" s="962"/>
      <c r="DQ110" s="962" t="s">
        <v>427</v>
      </c>
      <c r="DR110" s="962"/>
      <c r="DS110" s="962"/>
      <c r="DT110" s="962"/>
      <c r="DU110" s="962"/>
      <c r="DV110" s="963" t="s">
        <v>381</v>
      </c>
      <c r="DW110" s="963"/>
      <c r="DX110" s="963"/>
      <c r="DY110" s="963"/>
      <c r="DZ110" s="964"/>
    </row>
    <row r="111" spans="1:131" s="226" customFormat="1" ht="26.25" customHeight="1">
      <c r="A111" s="965" t="s">
        <v>428</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427</v>
      </c>
      <c r="AB111" s="969"/>
      <c r="AC111" s="969"/>
      <c r="AD111" s="969"/>
      <c r="AE111" s="970"/>
      <c r="AF111" s="971" t="s">
        <v>381</v>
      </c>
      <c r="AG111" s="969"/>
      <c r="AH111" s="969"/>
      <c r="AI111" s="969"/>
      <c r="AJ111" s="970"/>
      <c r="AK111" s="971" t="s">
        <v>427</v>
      </c>
      <c r="AL111" s="969"/>
      <c r="AM111" s="969"/>
      <c r="AN111" s="969"/>
      <c r="AO111" s="970"/>
      <c r="AP111" s="972" t="s">
        <v>381</v>
      </c>
      <c r="AQ111" s="973"/>
      <c r="AR111" s="973"/>
      <c r="AS111" s="973"/>
      <c r="AT111" s="974"/>
      <c r="AU111" s="935"/>
      <c r="AV111" s="936"/>
      <c r="AW111" s="936"/>
      <c r="AX111" s="936"/>
      <c r="AY111" s="936"/>
      <c r="AZ111" s="984" t="s">
        <v>429</v>
      </c>
      <c r="BA111" s="985"/>
      <c r="BB111" s="985"/>
      <c r="BC111" s="985"/>
      <c r="BD111" s="985"/>
      <c r="BE111" s="985"/>
      <c r="BF111" s="985"/>
      <c r="BG111" s="985"/>
      <c r="BH111" s="985"/>
      <c r="BI111" s="985"/>
      <c r="BJ111" s="985"/>
      <c r="BK111" s="985"/>
      <c r="BL111" s="985"/>
      <c r="BM111" s="985"/>
      <c r="BN111" s="985"/>
      <c r="BO111" s="985"/>
      <c r="BP111" s="986"/>
      <c r="BQ111" s="954">
        <v>16478</v>
      </c>
      <c r="BR111" s="955"/>
      <c r="BS111" s="955"/>
      <c r="BT111" s="955"/>
      <c r="BU111" s="955"/>
      <c r="BV111" s="955">
        <v>12363</v>
      </c>
      <c r="BW111" s="955"/>
      <c r="BX111" s="955"/>
      <c r="BY111" s="955"/>
      <c r="BZ111" s="955"/>
      <c r="CA111" s="955">
        <v>8246</v>
      </c>
      <c r="CB111" s="955"/>
      <c r="CC111" s="955"/>
      <c r="CD111" s="955"/>
      <c r="CE111" s="955"/>
      <c r="CF111" s="949">
        <v>0.2</v>
      </c>
      <c r="CG111" s="950"/>
      <c r="CH111" s="950"/>
      <c r="CI111" s="950"/>
      <c r="CJ111" s="950"/>
      <c r="CK111" s="980"/>
      <c r="CL111" s="981"/>
      <c r="CM111" s="951" t="s">
        <v>430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120</v>
      </c>
      <c r="DH111" s="955"/>
      <c r="DI111" s="955"/>
      <c r="DJ111" s="955"/>
      <c r="DK111" s="955"/>
      <c r="DL111" s="955" t="s">
        <v>120</v>
      </c>
      <c r="DM111" s="955"/>
      <c r="DN111" s="955"/>
      <c r="DO111" s="955"/>
      <c r="DP111" s="955"/>
      <c r="DQ111" s="955" t="s">
        <v>120</v>
      </c>
      <c r="DR111" s="955"/>
      <c r="DS111" s="955"/>
      <c r="DT111" s="955"/>
      <c r="DU111" s="955"/>
      <c r="DV111" s="956" t="s">
        <v>120</v>
      </c>
      <c r="DW111" s="956"/>
      <c r="DX111" s="956"/>
      <c r="DY111" s="956"/>
      <c r="DZ111" s="957"/>
    </row>
    <row r="112" spans="1:131" s="226" customFormat="1" ht="26.25" customHeight="1">
      <c r="A112" s="987" t="s">
        <v>431</v>
      </c>
      <c r="B112" s="988"/>
      <c r="C112" s="985" t="s">
        <v>432</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433</v>
      </c>
      <c r="AB112" s="994"/>
      <c r="AC112" s="994"/>
      <c r="AD112" s="994"/>
      <c r="AE112" s="995"/>
      <c r="AF112" s="996" t="s">
        <v>433</v>
      </c>
      <c r="AG112" s="994"/>
      <c r="AH112" s="994"/>
      <c r="AI112" s="994"/>
      <c r="AJ112" s="995"/>
      <c r="AK112" s="996" t="s">
        <v>120</v>
      </c>
      <c r="AL112" s="994"/>
      <c r="AM112" s="994"/>
      <c r="AN112" s="994"/>
      <c r="AO112" s="995"/>
      <c r="AP112" s="997" t="s">
        <v>433</v>
      </c>
      <c r="AQ112" s="998"/>
      <c r="AR112" s="998"/>
      <c r="AS112" s="998"/>
      <c r="AT112" s="999"/>
      <c r="AU112" s="935"/>
      <c r="AV112" s="936"/>
      <c r="AW112" s="936"/>
      <c r="AX112" s="936"/>
      <c r="AY112" s="936"/>
      <c r="AZ112" s="984" t="s">
        <v>434</v>
      </c>
      <c r="BA112" s="985"/>
      <c r="BB112" s="985"/>
      <c r="BC112" s="985"/>
      <c r="BD112" s="985"/>
      <c r="BE112" s="985"/>
      <c r="BF112" s="985"/>
      <c r="BG112" s="985"/>
      <c r="BH112" s="985"/>
      <c r="BI112" s="985"/>
      <c r="BJ112" s="985"/>
      <c r="BK112" s="985"/>
      <c r="BL112" s="985"/>
      <c r="BM112" s="985"/>
      <c r="BN112" s="985"/>
      <c r="BO112" s="985"/>
      <c r="BP112" s="986"/>
      <c r="BQ112" s="954">
        <v>2074776</v>
      </c>
      <c r="BR112" s="955"/>
      <c r="BS112" s="955"/>
      <c r="BT112" s="955"/>
      <c r="BU112" s="955"/>
      <c r="BV112" s="955">
        <v>2187079</v>
      </c>
      <c r="BW112" s="955"/>
      <c r="BX112" s="955"/>
      <c r="BY112" s="955"/>
      <c r="BZ112" s="955"/>
      <c r="CA112" s="955">
        <v>2263051</v>
      </c>
      <c r="CB112" s="955"/>
      <c r="CC112" s="955"/>
      <c r="CD112" s="955"/>
      <c r="CE112" s="955"/>
      <c r="CF112" s="949">
        <v>55.7</v>
      </c>
      <c r="CG112" s="950"/>
      <c r="CH112" s="950"/>
      <c r="CI112" s="950"/>
      <c r="CJ112" s="950"/>
      <c r="CK112" s="980"/>
      <c r="CL112" s="981"/>
      <c r="CM112" s="951" t="s">
        <v>435</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433</v>
      </c>
      <c r="DH112" s="955"/>
      <c r="DI112" s="955"/>
      <c r="DJ112" s="955"/>
      <c r="DK112" s="955"/>
      <c r="DL112" s="955" t="s">
        <v>433</v>
      </c>
      <c r="DM112" s="955"/>
      <c r="DN112" s="955"/>
      <c r="DO112" s="955"/>
      <c r="DP112" s="955"/>
      <c r="DQ112" s="955" t="s">
        <v>433</v>
      </c>
      <c r="DR112" s="955"/>
      <c r="DS112" s="955"/>
      <c r="DT112" s="955"/>
      <c r="DU112" s="955"/>
      <c r="DV112" s="956" t="s">
        <v>433</v>
      </c>
      <c r="DW112" s="956"/>
      <c r="DX112" s="956"/>
      <c r="DY112" s="956"/>
      <c r="DZ112" s="957"/>
    </row>
    <row r="113" spans="1:130" s="226" customFormat="1" ht="26.25" customHeight="1">
      <c r="A113" s="989"/>
      <c r="B113" s="990"/>
      <c r="C113" s="985" t="s">
        <v>436</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328471</v>
      </c>
      <c r="AB113" s="969"/>
      <c r="AC113" s="969"/>
      <c r="AD113" s="969"/>
      <c r="AE113" s="970"/>
      <c r="AF113" s="971">
        <v>354713</v>
      </c>
      <c r="AG113" s="969"/>
      <c r="AH113" s="969"/>
      <c r="AI113" s="969"/>
      <c r="AJ113" s="970"/>
      <c r="AK113" s="971">
        <v>323815</v>
      </c>
      <c r="AL113" s="969"/>
      <c r="AM113" s="969"/>
      <c r="AN113" s="969"/>
      <c r="AO113" s="970"/>
      <c r="AP113" s="972">
        <v>8</v>
      </c>
      <c r="AQ113" s="973"/>
      <c r="AR113" s="973"/>
      <c r="AS113" s="973"/>
      <c r="AT113" s="974"/>
      <c r="AU113" s="935"/>
      <c r="AV113" s="936"/>
      <c r="AW113" s="936"/>
      <c r="AX113" s="936"/>
      <c r="AY113" s="936"/>
      <c r="AZ113" s="984" t="s">
        <v>437</v>
      </c>
      <c r="BA113" s="985"/>
      <c r="BB113" s="985"/>
      <c r="BC113" s="985"/>
      <c r="BD113" s="985"/>
      <c r="BE113" s="985"/>
      <c r="BF113" s="985"/>
      <c r="BG113" s="985"/>
      <c r="BH113" s="985"/>
      <c r="BI113" s="985"/>
      <c r="BJ113" s="985"/>
      <c r="BK113" s="985"/>
      <c r="BL113" s="985"/>
      <c r="BM113" s="985"/>
      <c r="BN113" s="985"/>
      <c r="BO113" s="985"/>
      <c r="BP113" s="986"/>
      <c r="BQ113" s="954" t="s">
        <v>433</v>
      </c>
      <c r="BR113" s="955"/>
      <c r="BS113" s="955"/>
      <c r="BT113" s="955"/>
      <c r="BU113" s="955"/>
      <c r="BV113" s="955" t="s">
        <v>433</v>
      </c>
      <c r="BW113" s="955"/>
      <c r="BX113" s="955"/>
      <c r="BY113" s="955"/>
      <c r="BZ113" s="955"/>
      <c r="CA113" s="955" t="s">
        <v>433</v>
      </c>
      <c r="CB113" s="955"/>
      <c r="CC113" s="955"/>
      <c r="CD113" s="955"/>
      <c r="CE113" s="955"/>
      <c r="CF113" s="949" t="s">
        <v>120</v>
      </c>
      <c r="CG113" s="950"/>
      <c r="CH113" s="950"/>
      <c r="CI113" s="950"/>
      <c r="CJ113" s="950"/>
      <c r="CK113" s="980"/>
      <c r="CL113" s="981"/>
      <c r="CM113" s="951" t="s">
        <v>438</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120</v>
      </c>
      <c r="DH113" s="994"/>
      <c r="DI113" s="994"/>
      <c r="DJ113" s="994"/>
      <c r="DK113" s="995"/>
      <c r="DL113" s="996" t="s">
        <v>120</v>
      </c>
      <c r="DM113" s="994"/>
      <c r="DN113" s="994"/>
      <c r="DO113" s="994"/>
      <c r="DP113" s="995"/>
      <c r="DQ113" s="996" t="s">
        <v>433</v>
      </c>
      <c r="DR113" s="994"/>
      <c r="DS113" s="994"/>
      <c r="DT113" s="994"/>
      <c r="DU113" s="995"/>
      <c r="DV113" s="997" t="s">
        <v>433</v>
      </c>
      <c r="DW113" s="998"/>
      <c r="DX113" s="998"/>
      <c r="DY113" s="998"/>
      <c r="DZ113" s="999"/>
    </row>
    <row r="114" spans="1:130" s="226" customFormat="1" ht="26.25" customHeight="1">
      <c r="A114" s="989"/>
      <c r="B114" s="990"/>
      <c r="C114" s="985" t="s">
        <v>439</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t="s">
        <v>433</v>
      </c>
      <c r="AB114" s="994"/>
      <c r="AC114" s="994"/>
      <c r="AD114" s="994"/>
      <c r="AE114" s="995"/>
      <c r="AF114" s="996" t="s">
        <v>433</v>
      </c>
      <c r="AG114" s="994"/>
      <c r="AH114" s="994"/>
      <c r="AI114" s="994"/>
      <c r="AJ114" s="995"/>
      <c r="AK114" s="996" t="s">
        <v>433</v>
      </c>
      <c r="AL114" s="994"/>
      <c r="AM114" s="994"/>
      <c r="AN114" s="994"/>
      <c r="AO114" s="995"/>
      <c r="AP114" s="997" t="s">
        <v>433</v>
      </c>
      <c r="AQ114" s="998"/>
      <c r="AR114" s="998"/>
      <c r="AS114" s="998"/>
      <c r="AT114" s="999"/>
      <c r="AU114" s="935"/>
      <c r="AV114" s="936"/>
      <c r="AW114" s="936"/>
      <c r="AX114" s="936"/>
      <c r="AY114" s="936"/>
      <c r="AZ114" s="984" t="s">
        <v>440</v>
      </c>
      <c r="BA114" s="985"/>
      <c r="BB114" s="985"/>
      <c r="BC114" s="985"/>
      <c r="BD114" s="985"/>
      <c r="BE114" s="985"/>
      <c r="BF114" s="985"/>
      <c r="BG114" s="985"/>
      <c r="BH114" s="985"/>
      <c r="BI114" s="985"/>
      <c r="BJ114" s="985"/>
      <c r="BK114" s="985"/>
      <c r="BL114" s="985"/>
      <c r="BM114" s="985"/>
      <c r="BN114" s="985"/>
      <c r="BO114" s="985"/>
      <c r="BP114" s="986"/>
      <c r="BQ114" s="954">
        <v>1340239</v>
      </c>
      <c r="BR114" s="955"/>
      <c r="BS114" s="955"/>
      <c r="BT114" s="955"/>
      <c r="BU114" s="955"/>
      <c r="BV114" s="955">
        <v>1340508</v>
      </c>
      <c r="BW114" s="955"/>
      <c r="BX114" s="955"/>
      <c r="BY114" s="955"/>
      <c r="BZ114" s="955"/>
      <c r="CA114" s="955">
        <v>1270244</v>
      </c>
      <c r="CB114" s="955"/>
      <c r="CC114" s="955"/>
      <c r="CD114" s="955"/>
      <c r="CE114" s="955"/>
      <c r="CF114" s="949">
        <v>31.3</v>
      </c>
      <c r="CG114" s="950"/>
      <c r="CH114" s="950"/>
      <c r="CI114" s="950"/>
      <c r="CJ114" s="950"/>
      <c r="CK114" s="980"/>
      <c r="CL114" s="981"/>
      <c r="CM114" s="951" t="s">
        <v>441</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v>16478</v>
      </c>
      <c r="DH114" s="994"/>
      <c r="DI114" s="994"/>
      <c r="DJ114" s="994"/>
      <c r="DK114" s="995"/>
      <c r="DL114" s="996">
        <v>12363</v>
      </c>
      <c r="DM114" s="994"/>
      <c r="DN114" s="994"/>
      <c r="DO114" s="994"/>
      <c r="DP114" s="995"/>
      <c r="DQ114" s="996">
        <v>8246</v>
      </c>
      <c r="DR114" s="994"/>
      <c r="DS114" s="994"/>
      <c r="DT114" s="994"/>
      <c r="DU114" s="995"/>
      <c r="DV114" s="997">
        <v>0.2</v>
      </c>
      <c r="DW114" s="998"/>
      <c r="DX114" s="998"/>
      <c r="DY114" s="998"/>
      <c r="DZ114" s="999"/>
    </row>
    <row r="115" spans="1:130" s="226" customFormat="1" ht="26.25" customHeight="1">
      <c r="A115" s="989"/>
      <c r="B115" s="990"/>
      <c r="C115" s="985" t="s">
        <v>442</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4637</v>
      </c>
      <c r="AB115" s="969"/>
      <c r="AC115" s="969"/>
      <c r="AD115" s="969"/>
      <c r="AE115" s="970"/>
      <c r="AF115" s="971">
        <v>4360</v>
      </c>
      <c r="AG115" s="969"/>
      <c r="AH115" s="969"/>
      <c r="AI115" s="969"/>
      <c r="AJ115" s="970"/>
      <c r="AK115" s="971">
        <v>4214</v>
      </c>
      <c r="AL115" s="969"/>
      <c r="AM115" s="969"/>
      <c r="AN115" s="969"/>
      <c r="AO115" s="970"/>
      <c r="AP115" s="972">
        <v>0.1</v>
      </c>
      <c r="AQ115" s="973"/>
      <c r="AR115" s="973"/>
      <c r="AS115" s="973"/>
      <c r="AT115" s="974"/>
      <c r="AU115" s="935"/>
      <c r="AV115" s="936"/>
      <c r="AW115" s="936"/>
      <c r="AX115" s="936"/>
      <c r="AY115" s="936"/>
      <c r="AZ115" s="984" t="s">
        <v>443</v>
      </c>
      <c r="BA115" s="985"/>
      <c r="BB115" s="985"/>
      <c r="BC115" s="985"/>
      <c r="BD115" s="985"/>
      <c r="BE115" s="985"/>
      <c r="BF115" s="985"/>
      <c r="BG115" s="985"/>
      <c r="BH115" s="985"/>
      <c r="BI115" s="985"/>
      <c r="BJ115" s="985"/>
      <c r="BK115" s="985"/>
      <c r="BL115" s="985"/>
      <c r="BM115" s="985"/>
      <c r="BN115" s="985"/>
      <c r="BO115" s="985"/>
      <c r="BP115" s="986"/>
      <c r="BQ115" s="954">
        <v>121623</v>
      </c>
      <c r="BR115" s="955"/>
      <c r="BS115" s="955"/>
      <c r="BT115" s="955"/>
      <c r="BU115" s="955"/>
      <c r="BV115" s="955">
        <v>115832</v>
      </c>
      <c r="BW115" s="955"/>
      <c r="BX115" s="955"/>
      <c r="BY115" s="955"/>
      <c r="BZ115" s="955"/>
      <c r="CA115" s="955">
        <v>70482</v>
      </c>
      <c r="CB115" s="955"/>
      <c r="CC115" s="955"/>
      <c r="CD115" s="955"/>
      <c r="CE115" s="955"/>
      <c r="CF115" s="949">
        <v>1.7</v>
      </c>
      <c r="CG115" s="950"/>
      <c r="CH115" s="950"/>
      <c r="CI115" s="950"/>
      <c r="CJ115" s="950"/>
      <c r="CK115" s="980"/>
      <c r="CL115" s="981"/>
      <c r="CM115" s="984" t="s">
        <v>444</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433</v>
      </c>
      <c r="DH115" s="994"/>
      <c r="DI115" s="994"/>
      <c r="DJ115" s="994"/>
      <c r="DK115" s="995"/>
      <c r="DL115" s="996" t="s">
        <v>433</v>
      </c>
      <c r="DM115" s="994"/>
      <c r="DN115" s="994"/>
      <c r="DO115" s="994"/>
      <c r="DP115" s="995"/>
      <c r="DQ115" s="996" t="s">
        <v>433</v>
      </c>
      <c r="DR115" s="994"/>
      <c r="DS115" s="994"/>
      <c r="DT115" s="994"/>
      <c r="DU115" s="995"/>
      <c r="DV115" s="997" t="s">
        <v>433</v>
      </c>
      <c r="DW115" s="998"/>
      <c r="DX115" s="998"/>
      <c r="DY115" s="998"/>
      <c r="DZ115" s="999"/>
    </row>
    <row r="116" spans="1:130" s="226" customFormat="1" ht="26.25" customHeight="1">
      <c r="A116" s="991"/>
      <c r="B116" s="992"/>
      <c r="C116" s="1000" t="s">
        <v>445</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v>417</v>
      </c>
      <c r="AB116" s="994"/>
      <c r="AC116" s="994"/>
      <c r="AD116" s="994"/>
      <c r="AE116" s="995"/>
      <c r="AF116" s="996">
        <v>293</v>
      </c>
      <c r="AG116" s="994"/>
      <c r="AH116" s="994"/>
      <c r="AI116" s="994"/>
      <c r="AJ116" s="995"/>
      <c r="AK116" s="996">
        <v>133</v>
      </c>
      <c r="AL116" s="994"/>
      <c r="AM116" s="994"/>
      <c r="AN116" s="994"/>
      <c r="AO116" s="995"/>
      <c r="AP116" s="997">
        <v>0</v>
      </c>
      <c r="AQ116" s="998"/>
      <c r="AR116" s="998"/>
      <c r="AS116" s="998"/>
      <c r="AT116" s="999"/>
      <c r="AU116" s="935"/>
      <c r="AV116" s="936"/>
      <c r="AW116" s="936"/>
      <c r="AX116" s="936"/>
      <c r="AY116" s="936"/>
      <c r="AZ116" s="1002" t="s">
        <v>446</v>
      </c>
      <c r="BA116" s="1003"/>
      <c r="BB116" s="1003"/>
      <c r="BC116" s="1003"/>
      <c r="BD116" s="1003"/>
      <c r="BE116" s="1003"/>
      <c r="BF116" s="1003"/>
      <c r="BG116" s="1003"/>
      <c r="BH116" s="1003"/>
      <c r="BI116" s="1003"/>
      <c r="BJ116" s="1003"/>
      <c r="BK116" s="1003"/>
      <c r="BL116" s="1003"/>
      <c r="BM116" s="1003"/>
      <c r="BN116" s="1003"/>
      <c r="BO116" s="1003"/>
      <c r="BP116" s="1004"/>
      <c r="BQ116" s="954" t="s">
        <v>120</v>
      </c>
      <c r="BR116" s="955"/>
      <c r="BS116" s="955"/>
      <c r="BT116" s="955"/>
      <c r="BU116" s="955"/>
      <c r="BV116" s="955" t="s">
        <v>120</v>
      </c>
      <c r="BW116" s="955"/>
      <c r="BX116" s="955"/>
      <c r="BY116" s="955"/>
      <c r="BZ116" s="955"/>
      <c r="CA116" s="955" t="s">
        <v>433</v>
      </c>
      <c r="CB116" s="955"/>
      <c r="CC116" s="955"/>
      <c r="CD116" s="955"/>
      <c r="CE116" s="955"/>
      <c r="CF116" s="949" t="s">
        <v>433</v>
      </c>
      <c r="CG116" s="950"/>
      <c r="CH116" s="950"/>
      <c r="CI116" s="950"/>
      <c r="CJ116" s="950"/>
      <c r="CK116" s="980"/>
      <c r="CL116" s="981"/>
      <c r="CM116" s="951" t="s">
        <v>447</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120</v>
      </c>
      <c r="DH116" s="994"/>
      <c r="DI116" s="994"/>
      <c r="DJ116" s="994"/>
      <c r="DK116" s="995"/>
      <c r="DL116" s="996" t="s">
        <v>433</v>
      </c>
      <c r="DM116" s="994"/>
      <c r="DN116" s="994"/>
      <c r="DO116" s="994"/>
      <c r="DP116" s="995"/>
      <c r="DQ116" s="996" t="s">
        <v>433</v>
      </c>
      <c r="DR116" s="994"/>
      <c r="DS116" s="994"/>
      <c r="DT116" s="994"/>
      <c r="DU116" s="995"/>
      <c r="DV116" s="997" t="s">
        <v>433</v>
      </c>
      <c r="DW116" s="998"/>
      <c r="DX116" s="998"/>
      <c r="DY116" s="998"/>
      <c r="DZ116" s="999"/>
    </row>
    <row r="117" spans="1:130" s="226" customFormat="1" ht="26.25" customHeight="1">
      <c r="A117" s="939" t="s">
        <v>178</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448</v>
      </c>
      <c r="Z117" s="921"/>
      <c r="AA117" s="1011">
        <v>1081114</v>
      </c>
      <c r="AB117" s="1012"/>
      <c r="AC117" s="1012"/>
      <c r="AD117" s="1012"/>
      <c r="AE117" s="1013"/>
      <c r="AF117" s="1014">
        <v>1128323</v>
      </c>
      <c r="AG117" s="1012"/>
      <c r="AH117" s="1012"/>
      <c r="AI117" s="1012"/>
      <c r="AJ117" s="1013"/>
      <c r="AK117" s="1014">
        <v>1136740</v>
      </c>
      <c r="AL117" s="1012"/>
      <c r="AM117" s="1012"/>
      <c r="AN117" s="1012"/>
      <c r="AO117" s="1013"/>
      <c r="AP117" s="1015"/>
      <c r="AQ117" s="1016"/>
      <c r="AR117" s="1016"/>
      <c r="AS117" s="1016"/>
      <c r="AT117" s="1017"/>
      <c r="AU117" s="935"/>
      <c r="AV117" s="936"/>
      <c r="AW117" s="936"/>
      <c r="AX117" s="936"/>
      <c r="AY117" s="936"/>
      <c r="AZ117" s="1002" t="s">
        <v>449</v>
      </c>
      <c r="BA117" s="1003"/>
      <c r="BB117" s="1003"/>
      <c r="BC117" s="1003"/>
      <c r="BD117" s="1003"/>
      <c r="BE117" s="1003"/>
      <c r="BF117" s="1003"/>
      <c r="BG117" s="1003"/>
      <c r="BH117" s="1003"/>
      <c r="BI117" s="1003"/>
      <c r="BJ117" s="1003"/>
      <c r="BK117" s="1003"/>
      <c r="BL117" s="1003"/>
      <c r="BM117" s="1003"/>
      <c r="BN117" s="1003"/>
      <c r="BO117" s="1003"/>
      <c r="BP117" s="1004"/>
      <c r="BQ117" s="954" t="s">
        <v>450</v>
      </c>
      <c r="BR117" s="955"/>
      <c r="BS117" s="955"/>
      <c r="BT117" s="955"/>
      <c r="BU117" s="955"/>
      <c r="BV117" s="955" t="s">
        <v>450</v>
      </c>
      <c r="BW117" s="955"/>
      <c r="BX117" s="955"/>
      <c r="BY117" s="955"/>
      <c r="BZ117" s="955"/>
      <c r="CA117" s="955" t="s">
        <v>450</v>
      </c>
      <c r="CB117" s="955"/>
      <c r="CC117" s="955"/>
      <c r="CD117" s="955"/>
      <c r="CE117" s="955"/>
      <c r="CF117" s="949" t="s">
        <v>450</v>
      </c>
      <c r="CG117" s="950"/>
      <c r="CH117" s="950"/>
      <c r="CI117" s="950"/>
      <c r="CJ117" s="950"/>
      <c r="CK117" s="980"/>
      <c r="CL117" s="981"/>
      <c r="CM117" s="951" t="s">
        <v>451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450</v>
      </c>
      <c r="DH117" s="994"/>
      <c r="DI117" s="994"/>
      <c r="DJ117" s="994"/>
      <c r="DK117" s="995"/>
      <c r="DL117" s="996" t="s">
        <v>450</v>
      </c>
      <c r="DM117" s="994"/>
      <c r="DN117" s="994"/>
      <c r="DO117" s="994"/>
      <c r="DP117" s="995"/>
      <c r="DQ117" s="996" t="s">
        <v>450</v>
      </c>
      <c r="DR117" s="994"/>
      <c r="DS117" s="994"/>
      <c r="DT117" s="994"/>
      <c r="DU117" s="995"/>
      <c r="DV117" s="997" t="s">
        <v>450</v>
      </c>
      <c r="DW117" s="998"/>
      <c r="DX117" s="998"/>
      <c r="DY117" s="998"/>
      <c r="DZ117" s="999"/>
    </row>
    <row r="118" spans="1:130" s="226" customFormat="1" ht="26.25" customHeight="1">
      <c r="A118" s="939" t="s">
        <v>422</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420</v>
      </c>
      <c r="AB118" s="920"/>
      <c r="AC118" s="920"/>
      <c r="AD118" s="920"/>
      <c r="AE118" s="921"/>
      <c r="AF118" s="919" t="s">
        <v>298</v>
      </c>
      <c r="AG118" s="920"/>
      <c r="AH118" s="920"/>
      <c r="AI118" s="920"/>
      <c r="AJ118" s="921"/>
      <c r="AK118" s="919" t="s">
        <v>297</v>
      </c>
      <c r="AL118" s="920"/>
      <c r="AM118" s="920"/>
      <c r="AN118" s="920"/>
      <c r="AO118" s="921"/>
      <c r="AP118" s="1006" t="s">
        <v>421</v>
      </c>
      <c r="AQ118" s="1007"/>
      <c r="AR118" s="1007"/>
      <c r="AS118" s="1007"/>
      <c r="AT118" s="1008"/>
      <c r="AU118" s="935"/>
      <c r="AV118" s="936"/>
      <c r="AW118" s="936"/>
      <c r="AX118" s="936"/>
      <c r="AY118" s="936"/>
      <c r="AZ118" s="1009" t="s">
        <v>452</v>
      </c>
      <c r="BA118" s="1000"/>
      <c r="BB118" s="1000"/>
      <c r="BC118" s="1000"/>
      <c r="BD118" s="1000"/>
      <c r="BE118" s="1000"/>
      <c r="BF118" s="1000"/>
      <c r="BG118" s="1000"/>
      <c r="BH118" s="1000"/>
      <c r="BI118" s="1000"/>
      <c r="BJ118" s="1000"/>
      <c r="BK118" s="1000"/>
      <c r="BL118" s="1000"/>
      <c r="BM118" s="1000"/>
      <c r="BN118" s="1000"/>
      <c r="BO118" s="1000"/>
      <c r="BP118" s="1001"/>
      <c r="BQ118" s="1032" t="s">
        <v>453</v>
      </c>
      <c r="BR118" s="1033"/>
      <c r="BS118" s="1033"/>
      <c r="BT118" s="1033"/>
      <c r="BU118" s="1033"/>
      <c r="BV118" s="1033" t="s">
        <v>450</v>
      </c>
      <c r="BW118" s="1033"/>
      <c r="BX118" s="1033"/>
      <c r="BY118" s="1033"/>
      <c r="BZ118" s="1033"/>
      <c r="CA118" s="1033" t="s">
        <v>450</v>
      </c>
      <c r="CB118" s="1033"/>
      <c r="CC118" s="1033"/>
      <c r="CD118" s="1033"/>
      <c r="CE118" s="1033"/>
      <c r="CF118" s="949" t="s">
        <v>453</v>
      </c>
      <c r="CG118" s="950"/>
      <c r="CH118" s="950"/>
      <c r="CI118" s="950"/>
      <c r="CJ118" s="950"/>
      <c r="CK118" s="980"/>
      <c r="CL118" s="981"/>
      <c r="CM118" s="951" t="s">
        <v>454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120</v>
      </c>
      <c r="DH118" s="994"/>
      <c r="DI118" s="994"/>
      <c r="DJ118" s="994"/>
      <c r="DK118" s="995"/>
      <c r="DL118" s="996" t="s">
        <v>120</v>
      </c>
      <c r="DM118" s="994"/>
      <c r="DN118" s="994"/>
      <c r="DO118" s="994"/>
      <c r="DP118" s="995"/>
      <c r="DQ118" s="996" t="s">
        <v>450</v>
      </c>
      <c r="DR118" s="994"/>
      <c r="DS118" s="994"/>
      <c r="DT118" s="994"/>
      <c r="DU118" s="995"/>
      <c r="DV118" s="997" t="s">
        <v>450</v>
      </c>
      <c r="DW118" s="998"/>
      <c r="DX118" s="998"/>
      <c r="DY118" s="998"/>
      <c r="DZ118" s="999"/>
    </row>
    <row r="119" spans="1:130" s="226" customFormat="1" ht="26.25" customHeight="1">
      <c r="A119" s="1093" t="s">
        <v>425</v>
      </c>
      <c r="B119" s="979"/>
      <c r="C119" s="958" t="s">
        <v>426</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450</v>
      </c>
      <c r="AB119" s="927"/>
      <c r="AC119" s="927"/>
      <c r="AD119" s="927"/>
      <c r="AE119" s="928"/>
      <c r="AF119" s="929" t="s">
        <v>450</v>
      </c>
      <c r="AG119" s="927"/>
      <c r="AH119" s="927"/>
      <c r="AI119" s="927"/>
      <c r="AJ119" s="928"/>
      <c r="AK119" s="929" t="s">
        <v>455</v>
      </c>
      <c r="AL119" s="927"/>
      <c r="AM119" s="927"/>
      <c r="AN119" s="927"/>
      <c r="AO119" s="928"/>
      <c r="AP119" s="930" t="s">
        <v>455</v>
      </c>
      <c r="AQ119" s="931"/>
      <c r="AR119" s="931"/>
      <c r="AS119" s="931"/>
      <c r="AT119" s="932"/>
      <c r="AU119" s="937"/>
      <c r="AV119" s="938"/>
      <c r="AW119" s="938"/>
      <c r="AX119" s="938"/>
      <c r="AY119" s="938"/>
      <c r="AZ119" s="257" t="s">
        <v>178</v>
      </c>
      <c r="BA119" s="257"/>
      <c r="BB119" s="257"/>
      <c r="BC119" s="257"/>
      <c r="BD119" s="257"/>
      <c r="BE119" s="257"/>
      <c r="BF119" s="257"/>
      <c r="BG119" s="257"/>
      <c r="BH119" s="257"/>
      <c r="BI119" s="257"/>
      <c r="BJ119" s="257"/>
      <c r="BK119" s="257"/>
      <c r="BL119" s="257"/>
      <c r="BM119" s="257"/>
      <c r="BN119" s="257"/>
      <c r="BO119" s="1010" t="s">
        <v>456</v>
      </c>
      <c r="BP119" s="1041"/>
      <c r="BQ119" s="1032">
        <v>13005966</v>
      </c>
      <c r="BR119" s="1033"/>
      <c r="BS119" s="1033"/>
      <c r="BT119" s="1033"/>
      <c r="BU119" s="1033"/>
      <c r="BV119" s="1033">
        <v>13498146</v>
      </c>
      <c r="BW119" s="1033"/>
      <c r="BX119" s="1033"/>
      <c r="BY119" s="1033"/>
      <c r="BZ119" s="1033"/>
      <c r="CA119" s="1033">
        <v>13905729</v>
      </c>
      <c r="CB119" s="1033"/>
      <c r="CC119" s="1033"/>
      <c r="CD119" s="1033"/>
      <c r="CE119" s="1033"/>
      <c r="CF119" s="1034"/>
      <c r="CG119" s="1035"/>
      <c r="CH119" s="1035"/>
      <c r="CI119" s="1035"/>
      <c r="CJ119" s="1036"/>
      <c r="CK119" s="982"/>
      <c r="CL119" s="983"/>
      <c r="CM119" s="1037" t="s">
        <v>457</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453</v>
      </c>
      <c r="DH119" s="1019"/>
      <c r="DI119" s="1019"/>
      <c r="DJ119" s="1019"/>
      <c r="DK119" s="1020"/>
      <c r="DL119" s="1018" t="s">
        <v>450</v>
      </c>
      <c r="DM119" s="1019"/>
      <c r="DN119" s="1019"/>
      <c r="DO119" s="1019"/>
      <c r="DP119" s="1020"/>
      <c r="DQ119" s="1018" t="s">
        <v>450</v>
      </c>
      <c r="DR119" s="1019"/>
      <c r="DS119" s="1019"/>
      <c r="DT119" s="1019"/>
      <c r="DU119" s="1020"/>
      <c r="DV119" s="1021" t="s">
        <v>450</v>
      </c>
      <c r="DW119" s="1022"/>
      <c r="DX119" s="1022"/>
      <c r="DY119" s="1022"/>
      <c r="DZ119" s="1023"/>
    </row>
    <row r="120" spans="1:130" s="226" customFormat="1" ht="26.25" customHeight="1">
      <c r="A120" s="1094"/>
      <c r="B120" s="981"/>
      <c r="C120" s="951" t="s">
        <v>430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450</v>
      </c>
      <c r="AB120" s="994"/>
      <c r="AC120" s="994"/>
      <c r="AD120" s="994"/>
      <c r="AE120" s="995"/>
      <c r="AF120" s="996" t="s">
        <v>453</v>
      </c>
      <c r="AG120" s="994"/>
      <c r="AH120" s="994"/>
      <c r="AI120" s="994"/>
      <c r="AJ120" s="995"/>
      <c r="AK120" s="996" t="s">
        <v>120</v>
      </c>
      <c r="AL120" s="994"/>
      <c r="AM120" s="994"/>
      <c r="AN120" s="994"/>
      <c r="AO120" s="995"/>
      <c r="AP120" s="997" t="s">
        <v>453</v>
      </c>
      <c r="AQ120" s="998"/>
      <c r="AR120" s="998"/>
      <c r="AS120" s="998"/>
      <c r="AT120" s="999"/>
      <c r="AU120" s="1024" t="s">
        <v>458</v>
      </c>
      <c r="AV120" s="1025"/>
      <c r="AW120" s="1025"/>
      <c r="AX120" s="1025"/>
      <c r="AY120" s="1026"/>
      <c r="AZ120" s="975" t="s">
        <v>459</v>
      </c>
      <c r="BA120" s="924"/>
      <c r="BB120" s="924"/>
      <c r="BC120" s="924"/>
      <c r="BD120" s="924"/>
      <c r="BE120" s="924"/>
      <c r="BF120" s="924"/>
      <c r="BG120" s="924"/>
      <c r="BH120" s="924"/>
      <c r="BI120" s="924"/>
      <c r="BJ120" s="924"/>
      <c r="BK120" s="924"/>
      <c r="BL120" s="924"/>
      <c r="BM120" s="924"/>
      <c r="BN120" s="924"/>
      <c r="BO120" s="924"/>
      <c r="BP120" s="925"/>
      <c r="BQ120" s="961">
        <v>1622089</v>
      </c>
      <c r="BR120" s="962"/>
      <c r="BS120" s="962"/>
      <c r="BT120" s="962"/>
      <c r="BU120" s="962"/>
      <c r="BV120" s="962">
        <v>1625584</v>
      </c>
      <c r="BW120" s="962"/>
      <c r="BX120" s="962"/>
      <c r="BY120" s="962"/>
      <c r="BZ120" s="962"/>
      <c r="CA120" s="962">
        <v>1592845</v>
      </c>
      <c r="CB120" s="962"/>
      <c r="CC120" s="962"/>
      <c r="CD120" s="962"/>
      <c r="CE120" s="962"/>
      <c r="CF120" s="976">
        <v>39.200000000000003</v>
      </c>
      <c r="CG120" s="977"/>
      <c r="CH120" s="977"/>
      <c r="CI120" s="977"/>
      <c r="CJ120" s="977"/>
      <c r="CK120" s="1042" t="s">
        <v>460</v>
      </c>
      <c r="CL120" s="1043"/>
      <c r="CM120" s="1043"/>
      <c r="CN120" s="1043"/>
      <c r="CO120" s="1044"/>
      <c r="CP120" s="1050" t="s">
        <v>461</v>
      </c>
      <c r="CQ120" s="1051"/>
      <c r="CR120" s="1051"/>
      <c r="CS120" s="1051"/>
      <c r="CT120" s="1051"/>
      <c r="CU120" s="1051"/>
      <c r="CV120" s="1051"/>
      <c r="CW120" s="1051"/>
      <c r="CX120" s="1051"/>
      <c r="CY120" s="1051"/>
      <c r="CZ120" s="1051"/>
      <c r="DA120" s="1051"/>
      <c r="DB120" s="1051"/>
      <c r="DC120" s="1051"/>
      <c r="DD120" s="1051"/>
      <c r="DE120" s="1051"/>
      <c r="DF120" s="1052"/>
      <c r="DG120" s="961">
        <v>1697000</v>
      </c>
      <c r="DH120" s="962"/>
      <c r="DI120" s="962"/>
      <c r="DJ120" s="962"/>
      <c r="DK120" s="962"/>
      <c r="DL120" s="962">
        <v>1480772</v>
      </c>
      <c r="DM120" s="962"/>
      <c r="DN120" s="962"/>
      <c r="DO120" s="962"/>
      <c r="DP120" s="962"/>
      <c r="DQ120" s="962">
        <v>1321672</v>
      </c>
      <c r="DR120" s="962"/>
      <c r="DS120" s="962"/>
      <c r="DT120" s="962"/>
      <c r="DU120" s="962"/>
      <c r="DV120" s="963">
        <v>32.5</v>
      </c>
      <c r="DW120" s="963"/>
      <c r="DX120" s="963"/>
      <c r="DY120" s="963"/>
      <c r="DZ120" s="964"/>
    </row>
    <row r="121" spans="1:130" s="226" customFormat="1" ht="26.25" customHeight="1">
      <c r="A121" s="1094"/>
      <c r="B121" s="981"/>
      <c r="C121" s="1002" t="s">
        <v>462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450</v>
      </c>
      <c r="AB121" s="994"/>
      <c r="AC121" s="994"/>
      <c r="AD121" s="994"/>
      <c r="AE121" s="995"/>
      <c r="AF121" s="996" t="s">
        <v>463</v>
      </c>
      <c r="AG121" s="994"/>
      <c r="AH121" s="994"/>
      <c r="AI121" s="994"/>
      <c r="AJ121" s="995"/>
      <c r="AK121" s="996" t="s">
        <v>453</v>
      </c>
      <c r="AL121" s="994"/>
      <c r="AM121" s="994"/>
      <c r="AN121" s="994"/>
      <c r="AO121" s="995"/>
      <c r="AP121" s="997" t="s">
        <v>453</v>
      </c>
      <c r="AQ121" s="998"/>
      <c r="AR121" s="998"/>
      <c r="AS121" s="998"/>
      <c r="AT121" s="999"/>
      <c r="AU121" s="1027"/>
      <c r="AV121" s="1028"/>
      <c r="AW121" s="1028"/>
      <c r="AX121" s="1028"/>
      <c r="AY121" s="1029"/>
      <c r="AZ121" s="984" t="s">
        <v>464</v>
      </c>
      <c r="BA121" s="985"/>
      <c r="BB121" s="985"/>
      <c r="BC121" s="985"/>
      <c r="BD121" s="985"/>
      <c r="BE121" s="985"/>
      <c r="BF121" s="985"/>
      <c r="BG121" s="985"/>
      <c r="BH121" s="985"/>
      <c r="BI121" s="985"/>
      <c r="BJ121" s="985"/>
      <c r="BK121" s="985"/>
      <c r="BL121" s="985"/>
      <c r="BM121" s="985"/>
      <c r="BN121" s="985"/>
      <c r="BO121" s="985"/>
      <c r="BP121" s="986"/>
      <c r="BQ121" s="954">
        <v>2344781</v>
      </c>
      <c r="BR121" s="955"/>
      <c r="BS121" s="955"/>
      <c r="BT121" s="955"/>
      <c r="BU121" s="955"/>
      <c r="BV121" s="955">
        <v>2380582</v>
      </c>
      <c r="BW121" s="955"/>
      <c r="BX121" s="955"/>
      <c r="BY121" s="955"/>
      <c r="BZ121" s="955"/>
      <c r="CA121" s="955">
        <v>2371768</v>
      </c>
      <c r="CB121" s="955"/>
      <c r="CC121" s="955"/>
      <c r="CD121" s="955"/>
      <c r="CE121" s="955"/>
      <c r="CF121" s="949">
        <v>58.4</v>
      </c>
      <c r="CG121" s="950"/>
      <c r="CH121" s="950"/>
      <c r="CI121" s="950"/>
      <c r="CJ121" s="950"/>
      <c r="CK121" s="1045"/>
      <c r="CL121" s="1046"/>
      <c r="CM121" s="1046"/>
      <c r="CN121" s="1046"/>
      <c r="CO121" s="1047"/>
      <c r="CP121" s="1055" t="s">
        <v>465</v>
      </c>
      <c r="CQ121" s="1056"/>
      <c r="CR121" s="1056"/>
      <c r="CS121" s="1056"/>
      <c r="CT121" s="1056"/>
      <c r="CU121" s="1056"/>
      <c r="CV121" s="1056"/>
      <c r="CW121" s="1056"/>
      <c r="CX121" s="1056"/>
      <c r="CY121" s="1056"/>
      <c r="CZ121" s="1056"/>
      <c r="DA121" s="1056"/>
      <c r="DB121" s="1056"/>
      <c r="DC121" s="1056"/>
      <c r="DD121" s="1056"/>
      <c r="DE121" s="1056"/>
      <c r="DF121" s="1057"/>
      <c r="DG121" s="954">
        <v>134336</v>
      </c>
      <c r="DH121" s="955"/>
      <c r="DI121" s="955"/>
      <c r="DJ121" s="955"/>
      <c r="DK121" s="955"/>
      <c r="DL121" s="955">
        <v>370628</v>
      </c>
      <c r="DM121" s="955"/>
      <c r="DN121" s="955"/>
      <c r="DO121" s="955"/>
      <c r="DP121" s="955"/>
      <c r="DQ121" s="955">
        <v>610469</v>
      </c>
      <c r="DR121" s="955"/>
      <c r="DS121" s="955"/>
      <c r="DT121" s="955"/>
      <c r="DU121" s="955"/>
      <c r="DV121" s="956">
        <v>15</v>
      </c>
      <c r="DW121" s="956"/>
      <c r="DX121" s="956"/>
      <c r="DY121" s="956"/>
      <c r="DZ121" s="957"/>
    </row>
    <row r="122" spans="1:130" s="226" customFormat="1" ht="26.25" customHeight="1">
      <c r="A122" s="1094"/>
      <c r="B122" s="981"/>
      <c r="C122" s="951" t="s">
        <v>441</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v>4111</v>
      </c>
      <c r="AB122" s="994"/>
      <c r="AC122" s="994"/>
      <c r="AD122" s="994"/>
      <c r="AE122" s="995"/>
      <c r="AF122" s="996">
        <v>4114</v>
      </c>
      <c r="AG122" s="994"/>
      <c r="AH122" s="994"/>
      <c r="AI122" s="994"/>
      <c r="AJ122" s="995"/>
      <c r="AK122" s="996">
        <v>4118</v>
      </c>
      <c r="AL122" s="994"/>
      <c r="AM122" s="994"/>
      <c r="AN122" s="994"/>
      <c r="AO122" s="995"/>
      <c r="AP122" s="997">
        <v>0.1</v>
      </c>
      <c r="AQ122" s="998"/>
      <c r="AR122" s="998"/>
      <c r="AS122" s="998"/>
      <c r="AT122" s="999"/>
      <c r="AU122" s="1027"/>
      <c r="AV122" s="1028"/>
      <c r="AW122" s="1028"/>
      <c r="AX122" s="1028"/>
      <c r="AY122" s="1029"/>
      <c r="AZ122" s="1009" t="s">
        <v>466</v>
      </c>
      <c r="BA122" s="1000"/>
      <c r="BB122" s="1000"/>
      <c r="BC122" s="1000"/>
      <c r="BD122" s="1000"/>
      <c r="BE122" s="1000"/>
      <c r="BF122" s="1000"/>
      <c r="BG122" s="1000"/>
      <c r="BH122" s="1000"/>
      <c r="BI122" s="1000"/>
      <c r="BJ122" s="1000"/>
      <c r="BK122" s="1000"/>
      <c r="BL122" s="1000"/>
      <c r="BM122" s="1000"/>
      <c r="BN122" s="1000"/>
      <c r="BO122" s="1000"/>
      <c r="BP122" s="1001"/>
      <c r="BQ122" s="1032">
        <v>7115902</v>
      </c>
      <c r="BR122" s="1033"/>
      <c r="BS122" s="1033"/>
      <c r="BT122" s="1033"/>
      <c r="BU122" s="1033"/>
      <c r="BV122" s="1033">
        <v>7381222</v>
      </c>
      <c r="BW122" s="1033"/>
      <c r="BX122" s="1033"/>
      <c r="BY122" s="1033"/>
      <c r="BZ122" s="1033"/>
      <c r="CA122" s="1033">
        <v>7320780</v>
      </c>
      <c r="CB122" s="1033"/>
      <c r="CC122" s="1033"/>
      <c r="CD122" s="1033"/>
      <c r="CE122" s="1033"/>
      <c r="CF122" s="1053">
        <v>180.3</v>
      </c>
      <c r="CG122" s="1054"/>
      <c r="CH122" s="1054"/>
      <c r="CI122" s="1054"/>
      <c r="CJ122" s="1054"/>
      <c r="CK122" s="1045"/>
      <c r="CL122" s="1046"/>
      <c r="CM122" s="1046"/>
      <c r="CN122" s="1046"/>
      <c r="CO122" s="1047"/>
      <c r="CP122" s="1055" t="s">
        <v>467</v>
      </c>
      <c r="CQ122" s="1056"/>
      <c r="CR122" s="1056"/>
      <c r="CS122" s="1056"/>
      <c r="CT122" s="1056"/>
      <c r="CU122" s="1056"/>
      <c r="CV122" s="1056"/>
      <c r="CW122" s="1056"/>
      <c r="CX122" s="1056"/>
      <c r="CY122" s="1056"/>
      <c r="CZ122" s="1056"/>
      <c r="DA122" s="1056"/>
      <c r="DB122" s="1056"/>
      <c r="DC122" s="1056"/>
      <c r="DD122" s="1056"/>
      <c r="DE122" s="1056"/>
      <c r="DF122" s="1057"/>
      <c r="DG122" s="954">
        <v>243440</v>
      </c>
      <c r="DH122" s="955"/>
      <c r="DI122" s="955"/>
      <c r="DJ122" s="955"/>
      <c r="DK122" s="955"/>
      <c r="DL122" s="955">
        <v>335679</v>
      </c>
      <c r="DM122" s="955"/>
      <c r="DN122" s="955"/>
      <c r="DO122" s="955"/>
      <c r="DP122" s="955"/>
      <c r="DQ122" s="955">
        <v>330910</v>
      </c>
      <c r="DR122" s="955"/>
      <c r="DS122" s="955"/>
      <c r="DT122" s="955"/>
      <c r="DU122" s="955"/>
      <c r="DV122" s="956">
        <v>8.1</v>
      </c>
      <c r="DW122" s="956"/>
      <c r="DX122" s="956"/>
      <c r="DY122" s="956"/>
      <c r="DZ122" s="957"/>
    </row>
    <row r="123" spans="1:130" s="226" customFormat="1" ht="26.25" customHeight="1">
      <c r="A123" s="1094"/>
      <c r="B123" s="981"/>
      <c r="C123" s="951" t="s">
        <v>447</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450</v>
      </c>
      <c r="AB123" s="994"/>
      <c r="AC123" s="994"/>
      <c r="AD123" s="994"/>
      <c r="AE123" s="995"/>
      <c r="AF123" s="996" t="s">
        <v>450</v>
      </c>
      <c r="AG123" s="994"/>
      <c r="AH123" s="994"/>
      <c r="AI123" s="994"/>
      <c r="AJ123" s="995"/>
      <c r="AK123" s="996" t="s">
        <v>453</v>
      </c>
      <c r="AL123" s="994"/>
      <c r="AM123" s="994"/>
      <c r="AN123" s="994"/>
      <c r="AO123" s="995"/>
      <c r="AP123" s="997" t="s">
        <v>450</v>
      </c>
      <c r="AQ123" s="998"/>
      <c r="AR123" s="998"/>
      <c r="AS123" s="998"/>
      <c r="AT123" s="999"/>
      <c r="AU123" s="1030"/>
      <c r="AV123" s="1031"/>
      <c r="AW123" s="1031"/>
      <c r="AX123" s="1031"/>
      <c r="AY123" s="1031"/>
      <c r="AZ123" s="257" t="s">
        <v>178</v>
      </c>
      <c r="BA123" s="257"/>
      <c r="BB123" s="257"/>
      <c r="BC123" s="257"/>
      <c r="BD123" s="257"/>
      <c r="BE123" s="257"/>
      <c r="BF123" s="257"/>
      <c r="BG123" s="257"/>
      <c r="BH123" s="257"/>
      <c r="BI123" s="257"/>
      <c r="BJ123" s="257"/>
      <c r="BK123" s="257"/>
      <c r="BL123" s="257"/>
      <c r="BM123" s="257"/>
      <c r="BN123" s="257"/>
      <c r="BO123" s="1010" t="s">
        <v>468</v>
      </c>
      <c r="BP123" s="1041"/>
      <c r="BQ123" s="1100">
        <v>11082772</v>
      </c>
      <c r="BR123" s="1101"/>
      <c r="BS123" s="1101"/>
      <c r="BT123" s="1101"/>
      <c r="BU123" s="1101"/>
      <c r="BV123" s="1101">
        <v>11387388</v>
      </c>
      <c r="BW123" s="1101"/>
      <c r="BX123" s="1101"/>
      <c r="BY123" s="1101"/>
      <c r="BZ123" s="1101"/>
      <c r="CA123" s="1101">
        <v>11285393</v>
      </c>
      <c r="CB123" s="1101"/>
      <c r="CC123" s="1101"/>
      <c r="CD123" s="1101"/>
      <c r="CE123" s="1101"/>
      <c r="CF123" s="1034"/>
      <c r="CG123" s="1035"/>
      <c r="CH123" s="1035"/>
      <c r="CI123" s="1035"/>
      <c r="CJ123" s="1036"/>
      <c r="CK123" s="1045"/>
      <c r="CL123" s="1046"/>
      <c r="CM123" s="1046"/>
      <c r="CN123" s="1046"/>
      <c r="CO123" s="1047"/>
      <c r="CP123" s="1055" t="s">
        <v>469</v>
      </c>
      <c r="CQ123" s="1056"/>
      <c r="CR123" s="1056"/>
      <c r="CS123" s="1056"/>
      <c r="CT123" s="1056"/>
      <c r="CU123" s="1056"/>
      <c r="CV123" s="1056"/>
      <c r="CW123" s="1056"/>
      <c r="CX123" s="1056"/>
      <c r="CY123" s="1056"/>
      <c r="CZ123" s="1056"/>
      <c r="DA123" s="1056"/>
      <c r="DB123" s="1056"/>
      <c r="DC123" s="1056"/>
      <c r="DD123" s="1056"/>
      <c r="DE123" s="1056"/>
      <c r="DF123" s="1057"/>
      <c r="DG123" s="993" t="s">
        <v>463</v>
      </c>
      <c r="DH123" s="994"/>
      <c r="DI123" s="994"/>
      <c r="DJ123" s="994"/>
      <c r="DK123" s="995"/>
      <c r="DL123" s="996" t="s">
        <v>453</v>
      </c>
      <c r="DM123" s="994"/>
      <c r="DN123" s="994"/>
      <c r="DO123" s="994"/>
      <c r="DP123" s="995"/>
      <c r="DQ123" s="996" t="s">
        <v>463</v>
      </c>
      <c r="DR123" s="994"/>
      <c r="DS123" s="994"/>
      <c r="DT123" s="994"/>
      <c r="DU123" s="995"/>
      <c r="DV123" s="997" t="s">
        <v>450</v>
      </c>
      <c r="DW123" s="998"/>
      <c r="DX123" s="998"/>
      <c r="DY123" s="998"/>
      <c r="DZ123" s="999"/>
    </row>
    <row r="124" spans="1:130" s="226" customFormat="1" ht="26.25" customHeight="1" thickBot="1">
      <c r="A124" s="1094"/>
      <c r="B124" s="981"/>
      <c r="C124" s="951" t="s">
        <v>451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450</v>
      </c>
      <c r="AB124" s="994"/>
      <c r="AC124" s="994"/>
      <c r="AD124" s="994"/>
      <c r="AE124" s="995"/>
      <c r="AF124" s="996" t="s">
        <v>450</v>
      </c>
      <c r="AG124" s="994"/>
      <c r="AH124" s="994"/>
      <c r="AI124" s="994"/>
      <c r="AJ124" s="995"/>
      <c r="AK124" s="996" t="s">
        <v>450</v>
      </c>
      <c r="AL124" s="994"/>
      <c r="AM124" s="994"/>
      <c r="AN124" s="994"/>
      <c r="AO124" s="995"/>
      <c r="AP124" s="997" t="s">
        <v>120</v>
      </c>
      <c r="AQ124" s="998"/>
      <c r="AR124" s="998"/>
      <c r="AS124" s="998"/>
      <c r="AT124" s="999"/>
      <c r="AU124" s="1096" t="s">
        <v>470</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46.1</v>
      </c>
      <c r="BR124" s="1063"/>
      <c r="BS124" s="1063"/>
      <c r="BT124" s="1063"/>
      <c r="BU124" s="1063"/>
      <c r="BV124" s="1063">
        <v>51.7</v>
      </c>
      <c r="BW124" s="1063"/>
      <c r="BX124" s="1063"/>
      <c r="BY124" s="1063"/>
      <c r="BZ124" s="1063"/>
      <c r="CA124" s="1063">
        <v>64.5</v>
      </c>
      <c r="CB124" s="1063"/>
      <c r="CC124" s="1063"/>
      <c r="CD124" s="1063"/>
      <c r="CE124" s="1063"/>
      <c r="CF124" s="1064"/>
      <c r="CG124" s="1065"/>
      <c r="CH124" s="1065"/>
      <c r="CI124" s="1065"/>
      <c r="CJ124" s="1066"/>
      <c r="CK124" s="1048"/>
      <c r="CL124" s="1048"/>
      <c r="CM124" s="1048"/>
      <c r="CN124" s="1048"/>
      <c r="CO124" s="1049"/>
      <c r="CP124" s="1055" t="s">
        <v>471</v>
      </c>
      <c r="CQ124" s="1056"/>
      <c r="CR124" s="1056"/>
      <c r="CS124" s="1056"/>
      <c r="CT124" s="1056"/>
      <c r="CU124" s="1056"/>
      <c r="CV124" s="1056"/>
      <c r="CW124" s="1056"/>
      <c r="CX124" s="1056"/>
      <c r="CY124" s="1056"/>
      <c r="CZ124" s="1056"/>
      <c r="DA124" s="1056"/>
      <c r="DB124" s="1056"/>
      <c r="DC124" s="1056"/>
      <c r="DD124" s="1056"/>
      <c r="DE124" s="1056"/>
      <c r="DF124" s="1057"/>
      <c r="DG124" s="1040" t="s">
        <v>450</v>
      </c>
      <c r="DH124" s="1019"/>
      <c r="DI124" s="1019"/>
      <c r="DJ124" s="1019"/>
      <c r="DK124" s="1020"/>
      <c r="DL124" s="1018" t="s">
        <v>455</v>
      </c>
      <c r="DM124" s="1019"/>
      <c r="DN124" s="1019"/>
      <c r="DO124" s="1019"/>
      <c r="DP124" s="1020"/>
      <c r="DQ124" s="1018" t="s">
        <v>450</v>
      </c>
      <c r="DR124" s="1019"/>
      <c r="DS124" s="1019"/>
      <c r="DT124" s="1019"/>
      <c r="DU124" s="1020"/>
      <c r="DV124" s="1021" t="s">
        <v>450</v>
      </c>
      <c r="DW124" s="1022"/>
      <c r="DX124" s="1022"/>
      <c r="DY124" s="1022"/>
      <c r="DZ124" s="1023"/>
    </row>
    <row r="125" spans="1:130" s="226" customFormat="1" ht="26.25" customHeight="1">
      <c r="A125" s="1094"/>
      <c r="B125" s="981"/>
      <c r="C125" s="951" t="s">
        <v>454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450</v>
      </c>
      <c r="AB125" s="994"/>
      <c r="AC125" s="994"/>
      <c r="AD125" s="994"/>
      <c r="AE125" s="995"/>
      <c r="AF125" s="996" t="s">
        <v>453</v>
      </c>
      <c r="AG125" s="994"/>
      <c r="AH125" s="994"/>
      <c r="AI125" s="994"/>
      <c r="AJ125" s="995"/>
      <c r="AK125" s="996" t="s">
        <v>450</v>
      </c>
      <c r="AL125" s="994"/>
      <c r="AM125" s="994"/>
      <c r="AN125" s="994"/>
      <c r="AO125" s="995"/>
      <c r="AP125" s="997" t="s">
        <v>453</v>
      </c>
      <c r="AQ125" s="998"/>
      <c r="AR125" s="998"/>
      <c r="AS125" s="998"/>
      <c r="AT125" s="99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8" t="s">
        <v>472</v>
      </c>
      <c r="CL125" s="1043"/>
      <c r="CM125" s="1043"/>
      <c r="CN125" s="1043"/>
      <c r="CO125" s="1044"/>
      <c r="CP125" s="975" t="s">
        <v>473</v>
      </c>
      <c r="CQ125" s="924"/>
      <c r="CR125" s="924"/>
      <c r="CS125" s="924"/>
      <c r="CT125" s="924"/>
      <c r="CU125" s="924"/>
      <c r="CV125" s="924"/>
      <c r="CW125" s="924"/>
      <c r="CX125" s="924"/>
      <c r="CY125" s="924"/>
      <c r="CZ125" s="924"/>
      <c r="DA125" s="924"/>
      <c r="DB125" s="924"/>
      <c r="DC125" s="924"/>
      <c r="DD125" s="924"/>
      <c r="DE125" s="924"/>
      <c r="DF125" s="925"/>
      <c r="DG125" s="961" t="s">
        <v>450</v>
      </c>
      <c r="DH125" s="962"/>
      <c r="DI125" s="962"/>
      <c r="DJ125" s="962"/>
      <c r="DK125" s="962"/>
      <c r="DL125" s="962" t="s">
        <v>450</v>
      </c>
      <c r="DM125" s="962"/>
      <c r="DN125" s="962"/>
      <c r="DO125" s="962"/>
      <c r="DP125" s="962"/>
      <c r="DQ125" s="962" t="s">
        <v>450</v>
      </c>
      <c r="DR125" s="962"/>
      <c r="DS125" s="962"/>
      <c r="DT125" s="962"/>
      <c r="DU125" s="962"/>
      <c r="DV125" s="963" t="s">
        <v>450</v>
      </c>
      <c r="DW125" s="963"/>
      <c r="DX125" s="963"/>
      <c r="DY125" s="963"/>
      <c r="DZ125" s="964"/>
    </row>
    <row r="126" spans="1:130" s="226" customFormat="1" ht="26.25" customHeight="1" thickBot="1">
      <c r="A126" s="1094"/>
      <c r="B126" s="981"/>
      <c r="C126" s="951" t="s">
        <v>457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453</v>
      </c>
      <c r="AB126" s="994"/>
      <c r="AC126" s="994"/>
      <c r="AD126" s="994"/>
      <c r="AE126" s="995"/>
      <c r="AF126" s="996" t="s">
        <v>120</v>
      </c>
      <c r="AG126" s="994"/>
      <c r="AH126" s="994"/>
      <c r="AI126" s="994"/>
      <c r="AJ126" s="995"/>
      <c r="AK126" s="996" t="s">
        <v>453</v>
      </c>
      <c r="AL126" s="994"/>
      <c r="AM126" s="994"/>
      <c r="AN126" s="994"/>
      <c r="AO126" s="995"/>
      <c r="AP126" s="997" t="s">
        <v>450</v>
      </c>
      <c r="AQ126" s="998"/>
      <c r="AR126" s="998"/>
      <c r="AS126" s="998"/>
      <c r="AT126" s="99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9"/>
      <c r="CL126" s="1046"/>
      <c r="CM126" s="1046"/>
      <c r="CN126" s="1046"/>
      <c r="CO126" s="1047"/>
      <c r="CP126" s="984" t="s">
        <v>474</v>
      </c>
      <c r="CQ126" s="985"/>
      <c r="CR126" s="985"/>
      <c r="CS126" s="985"/>
      <c r="CT126" s="985"/>
      <c r="CU126" s="985"/>
      <c r="CV126" s="985"/>
      <c r="CW126" s="985"/>
      <c r="CX126" s="985"/>
      <c r="CY126" s="985"/>
      <c r="CZ126" s="985"/>
      <c r="DA126" s="985"/>
      <c r="DB126" s="985"/>
      <c r="DC126" s="985"/>
      <c r="DD126" s="985"/>
      <c r="DE126" s="985"/>
      <c r="DF126" s="986"/>
      <c r="DG126" s="954">
        <v>121623</v>
      </c>
      <c r="DH126" s="955"/>
      <c r="DI126" s="955"/>
      <c r="DJ126" s="955"/>
      <c r="DK126" s="955"/>
      <c r="DL126" s="955">
        <v>115832</v>
      </c>
      <c r="DM126" s="955"/>
      <c r="DN126" s="955"/>
      <c r="DO126" s="955"/>
      <c r="DP126" s="955"/>
      <c r="DQ126" s="955">
        <v>70482</v>
      </c>
      <c r="DR126" s="955"/>
      <c r="DS126" s="955"/>
      <c r="DT126" s="955"/>
      <c r="DU126" s="955"/>
      <c r="DV126" s="956">
        <v>1.7</v>
      </c>
      <c r="DW126" s="956"/>
      <c r="DX126" s="956"/>
      <c r="DY126" s="956"/>
      <c r="DZ126" s="957"/>
    </row>
    <row r="127" spans="1:130" s="226" customFormat="1" ht="26.25" customHeight="1">
      <c r="A127" s="1095"/>
      <c r="B127" s="983"/>
      <c r="C127" s="1037" t="s">
        <v>475</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v>526</v>
      </c>
      <c r="AB127" s="994"/>
      <c r="AC127" s="994"/>
      <c r="AD127" s="994"/>
      <c r="AE127" s="995"/>
      <c r="AF127" s="996">
        <v>246</v>
      </c>
      <c r="AG127" s="994"/>
      <c r="AH127" s="994"/>
      <c r="AI127" s="994"/>
      <c r="AJ127" s="995"/>
      <c r="AK127" s="996">
        <v>96</v>
      </c>
      <c r="AL127" s="994"/>
      <c r="AM127" s="994"/>
      <c r="AN127" s="994"/>
      <c r="AO127" s="995"/>
      <c r="AP127" s="997">
        <v>0</v>
      </c>
      <c r="AQ127" s="998"/>
      <c r="AR127" s="998"/>
      <c r="AS127" s="998"/>
      <c r="AT127" s="999"/>
      <c r="AU127" s="262"/>
      <c r="AV127" s="262"/>
      <c r="AW127" s="262"/>
      <c r="AX127" s="1067" t="s">
        <v>476</v>
      </c>
      <c r="AY127" s="1068"/>
      <c r="AZ127" s="1068"/>
      <c r="BA127" s="1068"/>
      <c r="BB127" s="1068"/>
      <c r="BC127" s="1068"/>
      <c r="BD127" s="1068"/>
      <c r="BE127" s="1069"/>
      <c r="BF127" s="1070" t="s">
        <v>477</v>
      </c>
      <c r="BG127" s="1068"/>
      <c r="BH127" s="1068"/>
      <c r="BI127" s="1068"/>
      <c r="BJ127" s="1068"/>
      <c r="BK127" s="1068"/>
      <c r="BL127" s="1069"/>
      <c r="BM127" s="1070" t="s">
        <v>478</v>
      </c>
      <c r="BN127" s="1068"/>
      <c r="BO127" s="1068"/>
      <c r="BP127" s="1068"/>
      <c r="BQ127" s="1068"/>
      <c r="BR127" s="1068"/>
      <c r="BS127" s="1069"/>
      <c r="BT127" s="1070" t="s">
        <v>479</v>
      </c>
      <c r="BU127" s="1068"/>
      <c r="BV127" s="1068"/>
      <c r="BW127" s="1068"/>
      <c r="BX127" s="1068"/>
      <c r="BY127" s="1068"/>
      <c r="BZ127" s="1092"/>
      <c r="CA127" s="262"/>
      <c r="CB127" s="262"/>
      <c r="CC127" s="262"/>
      <c r="CD127" s="263"/>
      <c r="CE127" s="263"/>
      <c r="CF127" s="263"/>
      <c r="CG127" s="260"/>
      <c r="CH127" s="260"/>
      <c r="CI127" s="260"/>
      <c r="CJ127" s="261"/>
      <c r="CK127" s="1059"/>
      <c r="CL127" s="1046"/>
      <c r="CM127" s="1046"/>
      <c r="CN127" s="1046"/>
      <c r="CO127" s="1047"/>
      <c r="CP127" s="984" t="s">
        <v>480</v>
      </c>
      <c r="CQ127" s="985"/>
      <c r="CR127" s="985"/>
      <c r="CS127" s="985"/>
      <c r="CT127" s="985"/>
      <c r="CU127" s="985"/>
      <c r="CV127" s="985"/>
      <c r="CW127" s="985"/>
      <c r="CX127" s="985"/>
      <c r="CY127" s="985"/>
      <c r="CZ127" s="985"/>
      <c r="DA127" s="985"/>
      <c r="DB127" s="985"/>
      <c r="DC127" s="985"/>
      <c r="DD127" s="985"/>
      <c r="DE127" s="985"/>
      <c r="DF127" s="986"/>
      <c r="DG127" s="954" t="s">
        <v>450</v>
      </c>
      <c r="DH127" s="955"/>
      <c r="DI127" s="955"/>
      <c r="DJ127" s="955"/>
      <c r="DK127" s="955"/>
      <c r="DL127" s="955" t="s">
        <v>463</v>
      </c>
      <c r="DM127" s="955"/>
      <c r="DN127" s="955"/>
      <c r="DO127" s="955"/>
      <c r="DP127" s="955"/>
      <c r="DQ127" s="955" t="s">
        <v>453</v>
      </c>
      <c r="DR127" s="955"/>
      <c r="DS127" s="955"/>
      <c r="DT127" s="955"/>
      <c r="DU127" s="955"/>
      <c r="DV127" s="956" t="s">
        <v>453</v>
      </c>
      <c r="DW127" s="956"/>
      <c r="DX127" s="956"/>
      <c r="DY127" s="956"/>
      <c r="DZ127" s="957"/>
    </row>
    <row r="128" spans="1:130" s="226" customFormat="1" ht="26.25" customHeight="1" thickBot="1">
      <c r="A128" s="1078" t="s">
        <v>481</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482</v>
      </c>
      <c r="X128" s="1080"/>
      <c r="Y128" s="1080"/>
      <c r="Z128" s="1081"/>
      <c r="AA128" s="1082">
        <v>147010</v>
      </c>
      <c r="AB128" s="1083"/>
      <c r="AC128" s="1083"/>
      <c r="AD128" s="1083"/>
      <c r="AE128" s="1084"/>
      <c r="AF128" s="1085">
        <v>152999</v>
      </c>
      <c r="AG128" s="1083"/>
      <c r="AH128" s="1083"/>
      <c r="AI128" s="1083"/>
      <c r="AJ128" s="1084"/>
      <c r="AK128" s="1085">
        <v>162684</v>
      </c>
      <c r="AL128" s="1083"/>
      <c r="AM128" s="1083"/>
      <c r="AN128" s="1083"/>
      <c r="AO128" s="1084"/>
      <c r="AP128" s="1086"/>
      <c r="AQ128" s="1087"/>
      <c r="AR128" s="1087"/>
      <c r="AS128" s="1087"/>
      <c r="AT128" s="1088"/>
      <c r="AU128" s="262"/>
      <c r="AV128" s="262"/>
      <c r="AW128" s="262"/>
      <c r="AX128" s="923" t="s">
        <v>483</v>
      </c>
      <c r="AY128" s="924"/>
      <c r="AZ128" s="924"/>
      <c r="BA128" s="924"/>
      <c r="BB128" s="924"/>
      <c r="BC128" s="924"/>
      <c r="BD128" s="924"/>
      <c r="BE128" s="925"/>
      <c r="BF128" s="1089" t="s">
        <v>450</v>
      </c>
      <c r="BG128" s="1090"/>
      <c r="BH128" s="1090"/>
      <c r="BI128" s="1090"/>
      <c r="BJ128" s="1090"/>
      <c r="BK128" s="1090"/>
      <c r="BL128" s="1091"/>
      <c r="BM128" s="1089">
        <v>15</v>
      </c>
      <c r="BN128" s="1090"/>
      <c r="BO128" s="1090"/>
      <c r="BP128" s="1090"/>
      <c r="BQ128" s="1090"/>
      <c r="BR128" s="1090"/>
      <c r="BS128" s="1091"/>
      <c r="BT128" s="1089">
        <v>20</v>
      </c>
      <c r="BU128" s="1090"/>
      <c r="BV128" s="1090"/>
      <c r="BW128" s="1090"/>
      <c r="BX128" s="1090"/>
      <c r="BY128" s="1090"/>
      <c r="BZ128" s="1114"/>
      <c r="CA128" s="263"/>
      <c r="CB128" s="263"/>
      <c r="CC128" s="263"/>
      <c r="CD128" s="263"/>
      <c r="CE128" s="263"/>
      <c r="CF128" s="263"/>
      <c r="CG128" s="260"/>
      <c r="CH128" s="260"/>
      <c r="CI128" s="260"/>
      <c r="CJ128" s="261"/>
      <c r="CK128" s="1060"/>
      <c r="CL128" s="1061"/>
      <c r="CM128" s="1061"/>
      <c r="CN128" s="1061"/>
      <c r="CO128" s="1062"/>
      <c r="CP128" s="1071" t="s">
        <v>484</v>
      </c>
      <c r="CQ128" s="1072"/>
      <c r="CR128" s="1072"/>
      <c r="CS128" s="1072"/>
      <c r="CT128" s="1072"/>
      <c r="CU128" s="1072"/>
      <c r="CV128" s="1072"/>
      <c r="CW128" s="1072"/>
      <c r="CX128" s="1072"/>
      <c r="CY128" s="1072"/>
      <c r="CZ128" s="1072"/>
      <c r="DA128" s="1072"/>
      <c r="DB128" s="1072"/>
      <c r="DC128" s="1072"/>
      <c r="DD128" s="1072"/>
      <c r="DE128" s="1072"/>
      <c r="DF128" s="1073"/>
      <c r="DG128" s="1074" t="s">
        <v>463</v>
      </c>
      <c r="DH128" s="1075"/>
      <c r="DI128" s="1075"/>
      <c r="DJ128" s="1075"/>
      <c r="DK128" s="1075"/>
      <c r="DL128" s="1075" t="s">
        <v>450</v>
      </c>
      <c r="DM128" s="1075"/>
      <c r="DN128" s="1075"/>
      <c r="DO128" s="1075"/>
      <c r="DP128" s="1075"/>
      <c r="DQ128" s="1075" t="s">
        <v>453</v>
      </c>
      <c r="DR128" s="1075"/>
      <c r="DS128" s="1075"/>
      <c r="DT128" s="1075"/>
      <c r="DU128" s="1075"/>
      <c r="DV128" s="1076" t="s">
        <v>120</v>
      </c>
      <c r="DW128" s="1076"/>
      <c r="DX128" s="1076"/>
      <c r="DY128" s="1076"/>
      <c r="DZ128" s="1077"/>
    </row>
    <row r="129" spans="1:131" s="226" customFormat="1" ht="26.25" customHeight="1">
      <c r="A129" s="965" t="s">
        <v>100</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485</v>
      </c>
      <c r="X129" s="1109"/>
      <c r="Y129" s="1109"/>
      <c r="Z129" s="1110"/>
      <c r="AA129" s="993">
        <v>4859498</v>
      </c>
      <c r="AB129" s="994"/>
      <c r="AC129" s="994"/>
      <c r="AD129" s="994"/>
      <c r="AE129" s="995"/>
      <c r="AF129" s="996">
        <v>4772205</v>
      </c>
      <c r="AG129" s="994"/>
      <c r="AH129" s="994"/>
      <c r="AI129" s="994"/>
      <c r="AJ129" s="995"/>
      <c r="AK129" s="996">
        <v>4755444</v>
      </c>
      <c r="AL129" s="994"/>
      <c r="AM129" s="994"/>
      <c r="AN129" s="994"/>
      <c r="AO129" s="995"/>
      <c r="AP129" s="1111"/>
      <c r="AQ129" s="1112"/>
      <c r="AR129" s="1112"/>
      <c r="AS129" s="1112"/>
      <c r="AT129" s="1113"/>
      <c r="AU129" s="264"/>
      <c r="AV129" s="264"/>
      <c r="AW129" s="264"/>
      <c r="AX129" s="1102" t="s">
        <v>486</v>
      </c>
      <c r="AY129" s="985"/>
      <c r="AZ129" s="985"/>
      <c r="BA129" s="985"/>
      <c r="BB129" s="985"/>
      <c r="BC129" s="985"/>
      <c r="BD129" s="985"/>
      <c r="BE129" s="986"/>
      <c r="BF129" s="1103" t="s">
        <v>453</v>
      </c>
      <c r="BG129" s="1104"/>
      <c r="BH129" s="1104"/>
      <c r="BI129" s="1104"/>
      <c r="BJ129" s="1104"/>
      <c r="BK129" s="1104"/>
      <c r="BL129" s="1105"/>
      <c r="BM129" s="1103">
        <v>20</v>
      </c>
      <c r="BN129" s="1104"/>
      <c r="BO129" s="1104"/>
      <c r="BP129" s="1104"/>
      <c r="BQ129" s="1104"/>
      <c r="BR129" s="1104"/>
      <c r="BS129" s="1105"/>
      <c r="BT129" s="1103">
        <v>30</v>
      </c>
      <c r="BU129" s="1106"/>
      <c r="BV129" s="1106"/>
      <c r="BW129" s="1106"/>
      <c r="BX129" s="1106"/>
      <c r="BY129" s="1106"/>
      <c r="BZ129" s="110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5" t="s">
        <v>487</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488</v>
      </c>
      <c r="X130" s="1109"/>
      <c r="Y130" s="1109"/>
      <c r="Z130" s="1110"/>
      <c r="AA130" s="993">
        <v>691869</v>
      </c>
      <c r="AB130" s="994"/>
      <c r="AC130" s="994"/>
      <c r="AD130" s="994"/>
      <c r="AE130" s="995"/>
      <c r="AF130" s="996">
        <v>689511</v>
      </c>
      <c r="AG130" s="994"/>
      <c r="AH130" s="994"/>
      <c r="AI130" s="994"/>
      <c r="AJ130" s="995"/>
      <c r="AK130" s="996">
        <v>694943</v>
      </c>
      <c r="AL130" s="994"/>
      <c r="AM130" s="994"/>
      <c r="AN130" s="994"/>
      <c r="AO130" s="995"/>
      <c r="AP130" s="1111"/>
      <c r="AQ130" s="1112"/>
      <c r="AR130" s="1112"/>
      <c r="AS130" s="1112"/>
      <c r="AT130" s="1113"/>
      <c r="AU130" s="264"/>
      <c r="AV130" s="264"/>
      <c r="AW130" s="264"/>
      <c r="AX130" s="1102" t="s">
        <v>489</v>
      </c>
      <c r="AY130" s="985"/>
      <c r="AZ130" s="985"/>
      <c r="BA130" s="985"/>
      <c r="BB130" s="985"/>
      <c r="BC130" s="985"/>
      <c r="BD130" s="985"/>
      <c r="BE130" s="986"/>
      <c r="BF130" s="1139">
        <v>6.5</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490</v>
      </c>
      <c r="X131" s="1147"/>
      <c r="Y131" s="1147"/>
      <c r="Z131" s="1148"/>
      <c r="AA131" s="1040">
        <v>4167629</v>
      </c>
      <c r="AB131" s="1019"/>
      <c r="AC131" s="1019"/>
      <c r="AD131" s="1019"/>
      <c r="AE131" s="1020"/>
      <c r="AF131" s="1018">
        <v>4082694</v>
      </c>
      <c r="AG131" s="1019"/>
      <c r="AH131" s="1019"/>
      <c r="AI131" s="1019"/>
      <c r="AJ131" s="1020"/>
      <c r="AK131" s="1018">
        <v>4060501</v>
      </c>
      <c r="AL131" s="1019"/>
      <c r="AM131" s="1019"/>
      <c r="AN131" s="1019"/>
      <c r="AO131" s="1020"/>
      <c r="AP131" s="1149"/>
      <c r="AQ131" s="1150"/>
      <c r="AR131" s="1150"/>
      <c r="AS131" s="1150"/>
      <c r="AT131" s="1151"/>
      <c r="AU131" s="264"/>
      <c r="AV131" s="264"/>
      <c r="AW131" s="264"/>
      <c r="AX131" s="1121" t="s">
        <v>491</v>
      </c>
      <c r="AY131" s="1072"/>
      <c r="AZ131" s="1072"/>
      <c r="BA131" s="1072"/>
      <c r="BB131" s="1072"/>
      <c r="BC131" s="1072"/>
      <c r="BD131" s="1072"/>
      <c r="BE131" s="1073"/>
      <c r="BF131" s="1122">
        <v>64.5</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8" t="s">
        <v>492</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493</v>
      </c>
      <c r="W132" s="1132"/>
      <c r="X132" s="1132"/>
      <c r="Y132" s="1132"/>
      <c r="Z132" s="1133"/>
      <c r="AA132" s="1134">
        <v>5.8122975920000002</v>
      </c>
      <c r="AB132" s="1135"/>
      <c r="AC132" s="1135"/>
      <c r="AD132" s="1135"/>
      <c r="AE132" s="1136"/>
      <c r="AF132" s="1137">
        <v>7.0005981339999996</v>
      </c>
      <c r="AG132" s="1135"/>
      <c r="AH132" s="1135"/>
      <c r="AI132" s="1135"/>
      <c r="AJ132" s="1136"/>
      <c r="AK132" s="1137">
        <v>6.8738562060000001</v>
      </c>
      <c r="AL132" s="1135"/>
      <c r="AM132" s="1135"/>
      <c r="AN132" s="1135"/>
      <c r="AO132" s="1136"/>
      <c r="AP132" s="1034"/>
      <c r="AQ132" s="1035"/>
      <c r="AR132" s="1035"/>
      <c r="AS132" s="1035"/>
      <c r="AT132" s="113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494</v>
      </c>
      <c r="W133" s="1115"/>
      <c r="X133" s="1115"/>
      <c r="Y133" s="1115"/>
      <c r="Z133" s="1116"/>
      <c r="AA133" s="1117">
        <v>6.6</v>
      </c>
      <c r="AB133" s="1118"/>
      <c r="AC133" s="1118"/>
      <c r="AD133" s="1118"/>
      <c r="AE133" s="1119"/>
      <c r="AF133" s="1117">
        <v>6.3</v>
      </c>
      <c r="AG133" s="1118"/>
      <c r="AH133" s="1118"/>
      <c r="AI133" s="1118"/>
      <c r="AJ133" s="1119"/>
      <c r="AK133" s="1117">
        <v>6.5</v>
      </c>
      <c r="AL133" s="1118"/>
      <c r="AM133" s="1118"/>
      <c r="AN133" s="1118"/>
      <c r="AO133" s="1119"/>
      <c r="AP133" s="1064"/>
      <c r="AQ133" s="1065"/>
      <c r="AR133" s="1065"/>
      <c r="AS133" s="1065"/>
      <c r="AT133" s="112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PxDRHWVvSHTZFmcrT8oEfxd61OOtnGp0EbQGM9Wm50OV+EaiKGdPTaF70hsSBwxk1yVvwmPBgymphN83Ct9cA==" saltValue="IVK8Nz5N08lQmzfSn4k9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Y16" zoomScaleNormal="85" zoomScaleSheetLayoutView="100" workbookViewId="0">
      <selection activeCell="DE31" sqref="DE3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B9sApKCS8vZzjJUvA7sELb6dc/r9axUAPgIa5sk/4bQkOhzF0X/4lmrse4bRFhmBetldREsxha1UALz5C0enw==" saltValue="0kYxuM6QN9Uqkn4wrDjT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X3" sqref="BX3"/>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AYs3AoyAIn6/oouyksHL7Y8WLjJMV0UpZzDLj0bC4QZkNDt6CVh/SxLXszDzYFAN9WlZHslT2F8FzL4HDOd8Q==" saltValue="cKyL+hTgcI0J7F4j7c41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7" t="s">
        <v>503</v>
      </c>
      <c r="AL9" s="1158"/>
      <c r="AM9" s="1158"/>
      <c r="AN9" s="1159"/>
      <c r="AO9" s="292">
        <v>1382910</v>
      </c>
      <c r="AP9" s="292">
        <v>157435</v>
      </c>
      <c r="AQ9" s="293">
        <v>84559</v>
      </c>
      <c r="AR9" s="294">
        <v>86.2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7" t="s">
        <v>504</v>
      </c>
      <c r="AL10" s="1158"/>
      <c r="AM10" s="1158"/>
      <c r="AN10" s="1159"/>
      <c r="AO10" s="295">
        <v>128241</v>
      </c>
      <c r="AP10" s="295">
        <v>14599</v>
      </c>
      <c r="AQ10" s="296">
        <v>6564</v>
      </c>
      <c r="AR10" s="297">
        <v>122.4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7" t="s">
        <v>505</v>
      </c>
      <c r="AL11" s="1158"/>
      <c r="AM11" s="1158"/>
      <c r="AN11" s="1159"/>
      <c r="AO11" s="295">
        <v>437</v>
      </c>
      <c r="AP11" s="295">
        <v>50</v>
      </c>
      <c r="AQ11" s="296">
        <v>9731</v>
      </c>
      <c r="AR11" s="297">
        <v>-99.5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7" t="s">
        <v>506</v>
      </c>
      <c r="AL12" s="1158"/>
      <c r="AM12" s="1158"/>
      <c r="AN12" s="1159"/>
      <c r="AO12" s="295">
        <v>126557</v>
      </c>
      <c r="AP12" s="295">
        <v>14408</v>
      </c>
      <c r="AQ12" s="296">
        <v>1056</v>
      </c>
      <c r="AR12" s="297">
        <v>1264.4000000000001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7" t="s">
        <v>507</v>
      </c>
      <c r="AL13" s="1158"/>
      <c r="AM13" s="1158"/>
      <c r="AN13" s="1159"/>
      <c r="AO13" s="295" t="s">
        <v>508</v>
      </c>
      <c r="AP13" s="295" t="s">
        <v>508</v>
      </c>
      <c r="AQ13" s="296" t="s">
        <v>508</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7" t="s">
        <v>509</v>
      </c>
      <c r="AL14" s="1158"/>
      <c r="AM14" s="1158"/>
      <c r="AN14" s="1159"/>
      <c r="AO14" s="295">
        <v>67121</v>
      </c>
      <c r="AP14" s="295">
        <v>7641</v>
      </c>
      <c r="AQ14" s="296">
        <v>3766</v>
      </c>
      <c r="AR14" s="297">
        <v>102.9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7" t="s">
        <v>510</v>
      </c>
      <c r="AL15" s="1158"/>
      <c r="AM15" s="1158"/>
      <c r="AN15" s="1159"/>
      <c r="AO15" s="295">
        <v>44590</v>
      </c>
      <c r="AP15" s="295">
        <v>5076</v>
      </c>
      <c r="AQ15" s="296">
        <v>1689</v>
      </c>
      <c r="AR15" s="297">
        <v>200.5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0" t="s">
        <v>511</v>
      </c>
      <c r="AL16" s="1161"/>
      <c r="AM16" s="1161"/>
      <c r="AN16" s="1162"/>
      <c r="AO16" s="295">
        <v>-120149</v>
      </c>
      <c r="AP16" s="295">
        <v>-13678</v>
      </c>
      <c r="AQ16" s="296">
        <v>-7440</v>
      </c>
      <c r="AR16" s="297">
        <v>83.8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0" t="s">
        <v>178</v>
      </c>
      <c r="AL17" s="1161"/>
      <c r="AM17" s="1161"/>
      <c r="AN17" s="1162"/>
      <c r="AO17" s="295">
        <v>1629707</v>
      </c>
      <c r="AP17" s="295">
        <v>185531</v>
      </c>
      <c r="AQ17" s="296">
        <v>99925</v>
      </c>
      <c r="AR17" s="297">
        <v>85.7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2" t="s">
        <v>516</v>
      </c>
      <c r="AL21" s="1153"/>
      <c r="AM21" s="1153"/>
      <c r="AN21" s="1154"/>
      <c r="AO21" s="307">
        <v>20.260000000000002</v>
      </c>
      <c r="AP21" s="308">
        <v>9.35</v>
      </c>
      <c r="AQ21" s="309">
        <v>10.91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2" t="s">
        <v>517</v>
      </c>
      <c r="AL22" s="1153"/>
      <c r="AM22" s="1153"/>
      <c r="AN22" s="1154"/>
      <c r="AO22" s="312">
        <v>97.2</v>
      </c>
      <c r="AP22" s="313">
        <v>97.3</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8" t="s">
        <v>522</v>
      </c>
      <c r="AL32" s="1169"/>
      <c r="AM32" s="1169"/>
      <c r="AN32" s="1170"/>
      <c r="AO32" s="322">
        <v>808578</v>
      </c>
      <c r="AP32" s="322">
        <v>92051</v>
      </c>
      <c r="AQ32" s="323">
        <v>59906</v>
      </c>
      <c r="AR32" s="324">
        <v>53.7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8" t="s">
        <v>523</v>
      </c>
      <c r="AL33" s="1169"/>
      <c r="AM33" s="1169"/>
      <c r="AN33" s="1170"/>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8" t="s">
        <v>524</v>
      </c>
      <c r="AL34" s="1169"/>
      <c r="AM34" s="1169"/>
      <c r="AN34" s="1170"/>
      <c r="AO34" s="322" t="s">
        <v>508</v>
      </c>
      <c r="AP34" s="322" t="s">
        <v>508</v>
      </c>
      <c r="AQ34" s="323">
        <v>8</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8" t="s">
        <v>525</v>
      </c>
      <c r="AL35" s="1169"/>
      <c r="AM35" s="1169"/>
      <c r="AN35" s="1170"/>
      <c r="AO35" s="322">
        <v>323815</v>
      </c>
      <c r="AP35" s="322">
        <v>36864</v>
      </c>
      <c r="AQ35" s="323">
        <v>16952</v>
      </c>
      <c r="AR35" s="324">
        <v>117.5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8" t="s">
        <v>526</v>
      </c>
      <c r="AL36" s="1169"/>
      <c r="AM36" s="1169"/>
      <c r="AN36" s="1170"/>
      <c r="AO36" s="322" t="s">
        <v>508</v>
      </c>
      <c r="AP36" s="322" t="s">
        <v>508</v>
      </c>
      <c r="AQ36" s="323">
        <v>2747</v>
      </c>
      <c r="AR36" s="324" t="s">
        <v>508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8" t="s">
        <v>527</v>
      </c>
      <c r="AL37" s="1169"/>
      <c r="AM37" s="1169"/>
      <c r="AN37" s="1170"/>
      <c r="AO37" s="322">
        <v>4214</v>
      </c>
      <c r="AP37" s="322">
        <v>480</v>
      </c>
      <c r="AQ37" s="323">
        <v>414</v>
      </c>
      <c r="AR37" s="324">
        <v>15.9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1" t="s">
        <v>528</v>
      </c>
      <c r="AL38" s="1172"/>
      <c r="AM38" s="1172"/>
      <c r="AN38" s="1173"/>
      <c r="AO38" s="325">
        <v>133</v>
      </c>
      <c r="AP38" s="325">
        <v>15</v>
      </c>
      <c r="AQ38" s="326">
        <v>2</v>
      </c>
      <c r="AR38" s="314">
        <v>650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1" t="s">
        <v>529</v>
      </c>
      <c r="AL39" s="1172"/>
      <c r="AM39" s="1172"/>
      <c r="AN39" s="1173"/>
      <c r="AO39" s="322">
        <v>-162684</v>
      </c>
      <c r="AP39" s="322">
        <v>-18520</v>
      </c>
      <c r="AQ39" s="323">
        <v>-5842</v>
      </c>
      <c r="AR39" s="324">
        <v>217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8" t="s">
        <v>530</v>
      </c>
      <c r="AL40" s="1169"/>
      <c r="AM40" s="1169"/>
      <c r="AN40" s="1170"/>
      <c r="AO40" s="322">
        <v>-694943</v>
      </c>
      <c r="AP40" s="322">
        <v>-79115</v>
      </c>
      <c r="AQ40" s="323">
        <v>-51758</v>
      </c>
      <c r="AR40" s="324">
        <v>52.9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4" t="s">
        <v>292</v>
      </c>
      <c r="AL41" s="1175"/>
      <c r="AM41" s="1175"/>
      <c r="AN41" s="1176"/>
      <c r="AO41" s="322">
        <v>279113</v>
      </c>
      <c r="AP41" s="322">
        <v>31775</v>
      </c>
      <c r="AQ41" s="323">
        <v>22430</v>
      </c>
      <c r="AR41" s="324">
        <v>41.7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3" t="s">
        <v>498</v>
      </c>
      <c r="AN49" s="1165" t="s">
        <v>534</v>
      </c>
      <c r="AO49" s="1166"/>
      <c r="AP49" s="1166"/>
      <c r="AQ49" s="1166"/>
      <c r="AR49" s="1167"/>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4"/>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1965907</v>
      </c>
      <c r="AN51" s="344">
        <v>202692</v>
      </c>
      <c r="AO51" s="345">
        <v>34.9</v>
      </c>
      <c r="AP51" s="346">
        <v>90961</v>
      </c>
      <c r="AQ51" s="347">
        <v>20.100000000000001</v>
      </c>
      <c r="AR51" s="348">
        <v>14.8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741499</v>
      </c>
      <c r="AN52" s="352">
        <v>76451</v>
      </c>
      <c r="AO52" s="353">
        <v>-19.600000000000001</v>
      </c>
      <c r="AP52" s="354">
        <v>37720</v>
      </c>
      <c r="AQ52" s="355">
        <v>7.1</v>
      </c>
      <c r="AR52" s="356">
        <v>-26.7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2018425</v>
      </c>
      <c r="AN53" s="344">
        <v>212042</v>
      </c>
      <c r="AO53" s="345">
        <v>4.5999999999999996</v>
      </c>
      <c r="AP53" s="346">
        <v>106614</v>
      </c>
      <c r="AQ53" s="347">
        <v>17.2</v>
      </c>
      <c r="AR53" s="348">
        <v>-12.6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1224330</v>
      </c>
      <c r="AN54" s="352">
        <v>128620</v>
      </c>
      <c r="AO54" s="353">
        <v>68.2</v>
      </c>
      <c r="AP54" s="354">
        <v>45545</v>
      </c>
      <c r="AQ54" s="355">
        <v>20.7</v>
      </c>
      <c r="AR54" s="356">
        <v>47.5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2204092</v>
      </c>
      <c r="AN55" s="344">
        <v>238383</v>
      </c>
      <c r="AO55" s="345">
        <v>12.4</v>
      </c>
      <c r="AP55" s="346">
        <v>63727</v>
      </c>
      <c r="AQ55" s="347">
        <v>-40.200000000000003</v>
      </c>
      <c r="AR55" s="348">
        <v>52.6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1276321</v>
      </c>
      <c r="AN56" s="352">
        <v>138040</v>
      </c>
      <c r="AO56" s="353">
        <v>7.3</v>
      </c>
      <c r="AP56" s="354">
        <v>34577</v>
      </c>
      <c r="AQ56" s="355">
        <v>-24.1</v>
      </c>
      <c r="AR56" s="356">
        <v>31.4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1614585</v>
      </c>
      <c r="AN57" s="344">
        <v>179378</v>
      </c>
      <c r="AO57" s="345">
        <v>-24.8</v>
      </c>
      <c r="AP57" s="346">
        <v>66954</v>
      </c>
      <c r="AQ57" s="347">
        <v>5.0999999999999996</v>
      </c>
      <c r="AR57" s="348">
        <v>-29.9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1114698</v>
      </c>
      <c r="AN58" s="352">
        <v>123842</v>
      </c>
      <c r="AO58" s="353">
        <v>-10.3</v>
      </c>
      <c r="AP58" s="354">
        <v>37305</v>
      </c>
      <c r="AQ58" s="355">
        <v>7.9</v>
      </c>
      <c r="AR58" s="356">
        <v>-18.2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1761312</v>
      </c>
      <c r="AN59" s="344">
        <v>200514</v>
      </c>
      <c r="AO59" s="345">
        <v>11.8</v>
      </c>
      <c r="AP59" s="346">
        <v>72656</v>
      </c>
      <c r="AQ59" s="347">
        <v>8.5</v>
      </c>
      <c r="AR59" s="348">
        <v>3.3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644672</v>
      </c>
      <c r="AN60" s="352">
        <v>73392</v>
      </c>
      <c r="AO60" s="353">
        <v>-40.700000000000003</v>
      </c>
      <c r="AP60" s="354">
        <v>36448</v>
      </c>
      <c r="AQ60" s="355">
        <v>-2.2999999999999998</v>
      </c>
      <c r="AR60" s="356">
        <v>-38.4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1912864</v>
      </c>
      <c r="AN61" s="359">
        <v>206602</v>
      </c>
      <c r="AO61" s="360">
        <v>7.8</v>
      </c>
      <c r="AP61" s="361">
        <v>80182</v>
      </c>
      <c r="AQ61" s="362">
        <v>2.1</v>
      </c>
      <c r="AR61" s="348">
        <v>5.7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1000304</v>
      </c>
      <c r="AN62" s="352">
        <v>108069</v>
      </c>
      <c r="AO62" s="353">
        <v>1</v>
      </c>
      <c r="AP62" s="354">
        <v>38319</v>
      </c>
      <c r="AQ62" s="355">
        <v>1.9</v>
      </c>
      <c r="AR62" s="356">
        <v>-0.9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h+W+iSAdo0E13fUmqlbXWoEgxdvVSmhLsySx3m/YVrNUFxgSN8XlGnZFSqYSBzAZKCkNbHXyJBL6jQlhebrfQ==" saltValue="sYCzSL1pt/kZZy2gXQZj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election activeCell="BJ83" sqref="BJ8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YnrsWDioYr5d8TV5JtcbxxHn/RRK2ngFlEICqjf+UpSf1ndyngyH2yHKNq/Jv+gcU4aSepU5eQNj25WybGwgA==" saltValue="1xLViWcoSCkgMbKuwAEK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Normal="100" zoomScaleSheetLayoutView="55" workbookViewId="0">
      <selection activeCell="CY97" sqref="CY97"/>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5wjReZkt2gATZxiLnzcbviIszYwPZK5IFbH23L97qLRv3GTOK9Ez+PIqPcmTpG9pbXyi9k0drG0wA8rQt6C4Q==" saltValue="zGjGAiIm5MlvfkqPZye/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77" t="s">
        <v>3</v>
      </c>
      <c r="D47" s="1177"/>
      <c r="E47" s="1178"/>
      <c r="F47" s="11" t="s">
        <v>508</v>
      </c>
      <c r="G47" s="12">
        <v>10.98</v>
      </c>
      <c r="H47" s="12">
        <v>18.059999999999999</v>
      </c>
      <c r="I47" s="12">
        <v>19.72</v>
      </c>
      <c r="J47" s="13">
        <v>20.48</v>
      </c>
    </row>
    <row r="48" spans="2:10" ht="57.75" customHeight="1">
      <c r="B48" s="14"/>
      <c r="C48" s="1179" t="s">
        <v>4</v>
      </c>
      <c r="D48" s="1179"/>
      <c r="E48" s="1180"/>
      <c r="F48" s="15">
        <v>2.74</v>
      </c>
      <c r="G48" s="16">
        <v>2.9</v>
      </c>
      <c r="H48" s="16">
        <v>2.4300000000000002</v>
      </c>
      <c r="I48" s="16">
        <v>3.16</v>
      </c>
      <c r="J48" s="17">
        <v>3.25</v>
      </c>
    </row>
    <row r="49" spans="2:10" ht="57.75" customHeight="1" thickBot="1">
      <c r="B49" s="18"/>
      <c r="C49" s="1181" t="s">
        <v>5</v>
      </c>
      <c r="D49" s="1181"/>
      <c r="E49" s="1182"/>
      <c r="F49" s="19">
        <v>0.3</v>
      </c>
      <c r="G49" s="20">
        <v>11.07</v>
      </c>
      <c r="H49" s="20">
        <v>6.63</v>
      </c>
      <c r="I49" s="20">
        <v>2.02</v>
      </c>
      <c r="J49" s="21">
        <v>0.77</v>
      </c>
    </row>
    <row r="50" spans="2:10" ht="13.5" customHeight="1"/>
    <row r="51" spans="2:10" ht="13.5" hidden="1" customHeight="1"/>
    <row r="52" spans="2:10" ht="13.5" hidden="1" customHeight="1"/>
    <row r="53" spans="2:10" ht="13.5" hidden="1" customHeight="1"/>
  </sheetData>
  <sheetProtection algorithmName="SHA-512" hashValue="r+xDGdch3g/gm4It7ZPdpqE7JG9WkYCVlL4oTjYKHEX5gDu2idAH/aSjZoSCCzVmXhtEhS5Qic3LCq7HBW5Ldw==" saltValue="lzVBMKzDFnzoRxLFZ7Wf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o0617</cp:lastModifiedBy>
  <cp:lastPrinted>2019-03-06T06:18:16Z</cp:lastPrinted>
  <dcterms:created xsi:type="dcterms:W3CDTF">2019-02-14T00:55:59Z</dcterms:created>
  <dcterms:modified xsi:type="dcterms:W3CDTF">2019-03-28T06:32:51Z</dcterms:modified>
  <cp:category/>
</cp:coreProperties>
</file>