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15675" windowHeight="5550" tabRatio="865" activeTab="1"/>
  </bookViews>
  <sheets>
    <sheet name="見積書区分け（例）" sheetId="13" r:id="rId1"/>
    <sheet name="見積書（総括表）" sheetId="1" r:id="rId2"/>
    <sheet name="見積書 (内訳書)" sheetId="3" r:id="rId3"/>
    <sheet name="単価積算説明資料" sheetId="12" r:id="rId4"/>
  </sheets>
  <definedNames>
    <definedName name="_Fill" localSheetId="2" hidden="1">#REF!</definedName>
    <definedName name="_Fill" localSheetId="0" hidden="1">#REF!</definedName>
    <definedName name="_Fill" localSheetId="3" hidden="1">#REF!</definedName>
    <definedName name="_Fill" hidden="1">#REF!</definedName>
    <definedName name="_Key1" localSheetId="2" hidden="1">#REF!</definedName>
    <definedName name="_Key1" localSheetId="3" hidden="1">#REF!</definedName>
    <definedName name="_Key1" hidden="1">#REF!</definedName>
    <definedName name="_Key2" localSheetId="2" hidden="1">#REF!</definedName>
    <definedName name="_Key2" localSheetId="3" hidden="1">#REF!</definedName>
    <definedName name="_Key2" hidden="1">#REF!</definedName>
    <definedName name="_Order1" hidden="1">0</definedName>
    <definedName name="_Order2" hidden="1">255</definedName>
    <definedName name="_Sort" localSheetId="2" hidden="1">#REF!</definedName>
    <definedName name="_Sort" localSheetId="3" hidden="1">#REF!</definedName>
    <definedName name="_Sort" hidden="1">#REF!</definedName>
    <definedName name="_xlnm.Print_Area" localSheetId="2">'見積書 (内訳書)'!$A$1:$Y$100</definedName>
    <definedName name="_xlnm.Print_Area" localSheetId="1">'見積書（総括表）'!$A$1:$U$78</definedName>
    <definedName name="_xlnm.Print_Area" localSheetId="0">'見積書区分け（例）'!$A$1:$D$35</definedName>
    <definedName name="_xlnm.Print_Area" localSheetId="3">単価積算説明資料!$B$1:$P$100</definedName>
    <definedName name="_xlnm.Print_Titles" localSheetId="2">'見積書 (内訳書)'!$1:$4</definedName>
    <definedName name="_xlnm.Print_Titles" localSheetId="3">単価積算説明資料!$10:$11</definedName>
    <definedName name="ｑｑｑ" localSheetId="2" hidden="1">#REF!</definedName>
    <definedName name="ｑｑｑ" localSheetId="3" hidden="1">#REF!</definedName>
    <definedName name="ｑｑｑ" hidden="1">#REF!</definedName>
    <definedName name="は" localSheetId="2" hidden="1">#REF!</definedName>
    <definedName name="は" localSheetId="3" hidden="1">#REF!</definedName>
    <definedName name="は" hidden="1">#REF!</definedName>
    <definedName name="説明" localSheetId="2" hidden="1">#REF!</definedName>
    <definedName name="説明" localSheetId="3" hidden="1">#REF!</definedName>
    <definedName name="説明" hidden="1">#REF!</definedName>
  </definedNames>
  <calcPr calcId="145621"/>
</workbook>
</file>

<file path=xl/calcChain.xml><?xml version="1.0" encoding="utf-8"?>
<calcChain xmlns="http://schemas.openxmlformats.org/spreadsheetml/2006/main">
  <c r="V82" i="3" l="1"/>
  <c r="V34" i="3"/>
  <c r="V32" i="3"/>
  <c r="V30" i="3"/>
  <c r="V28" i="3"/>
  <c r="V26" i="3"/>
  <c r="V24" i="3"/>
  <c r="V22" i="3"/>
  <c r="V20" i="3"/>
  <c r="V18" i="3"/>
  <c r="V16" i="3"/>
  <c r="V14" i="3"/>
  <c r="V12" i="3"/>
  <c r="V10" i="3"/>
  <c r="V8" i="3"/>
  <c r="S62" i="1" l="1"/>
  <c r="N62" i="1"/>
  <c r="S58" i="1"/>
  <c r="N58" i="1"/>
  <c r="S57" i="1"/>
  <c r="N57" i="1"/>
  <c r="S39" i="1"/>
  <c r="S40" i="1"/>
  <c r="S41" i="1"/>
  <c r="S42" i="1"/>
  <c r="S43" i="1"/>
  <c r="S44" i="1"/>
  <c r="S45" i="1"/>
  <c r="S46" i="1"/>
  <c r="S47" i="1"/>
  <c r="S48" i="1"/>
  <c r="S49" i="1"/>
  <c r="S50" i="1"/>
  <c r="S51" i="1"/>
  <c r="S52" i="1"/>
  <c r="S53" i="1"/>
  <c r="S38" i="1"/>
  <c r="R39" i="1"/>
  <c r="R40" i="1"/>
  <c r="R41" i="1"/>
  <c r="R42" i="1"/>
  <c r="R43" i="1"/>
  <c r="R44" i="1"/>
  <c r="R45" i="1"/>
  <c r="R46" i="1"/>
  <c r="R47" i="1"/>
  <c r="R48" i="1"/>
  <c r="R49" i="1"/>
  <c r="R50" i="1"/>
  <c r="R51" i="1"/>
  <c r="R52" i="1"/>
  <c r="R53" i="1"/>
  <c r="R38" i="1"/>
  <c r="N85" i="12"/>
  <c r="N83" i="12"/>
  <c r="N81" i="12"/>
  <c r="N79" i="12"/>
  <c r="N74" i="12"/>
  <c r="N72" i="12"/>
  <c r="N70" i="12"/>
  <c r="N68" i="12"/>
  <c r="N66" i="12"/>
  <c r="N64" i="12"/>
  <c r="N62" i="12"/>
  <c r="N60" i="12"/>
  <c r="N58" i="12"/>
  <c r="N56" i="12"/>
  <c r="N54" i="12"/>
  <c r="N52" i="12"/>
  <c r="N50" i="12"/>
  <c r="N48" i="12"/>
  <c r="N46" i="12"/>
  <c r="N44" i="12"/>
  <c r="N41" i="12"/>
  <c r="N39" i="12"/>
  <c r="N37" i="12"/>
  <c r="N35" i="12"/>
  <c r="N33" i="12"/>
  <c r="N31" i="12"/>
  <c r="N29" i="12"/>
  <c r="N27" i="12"/>
  <c r="N25" i="12"/>
  <c r="N23" i="12"/>
  <c r="N21" i="12"/>
  <c r="N19" i="12"/>
  <c r="N17" i="12"/>
  <c r="N15" i="12"/>
  <c r="L85" i="12"/>
  <c r="L83" i="12"/>
  <c r="L81" i="12"/>
  <c r="L79" i="12"/>
  <c r="L74" i="12"/>
  <c r="L72" i="12"/>
  <c r="L70" i="12"/>
  <c r="L68" i="12"/>
  <c r="L66" i="12"/>
  <c r="L64" i="12"/>
  <c r="L62" i="12"/>
  <c r="L60" i="12"/>
  <c r="L58" i="12"/>
  <c r="L56" i="12"/>
  <c r="L54" i="12"/>
  <c r="L52" i="12"/>
  <c r="L50" i="12"/>
  <c r="L48" i="12"/>
  <c r="L46" i="12"/>
  <c r="L44" i="12"/>
  <c r="L41" i="12"/>
  <c r="L39" i="12"/>
  <c r="L37" i="12"/>
  <c r="L35" i="12"/>
  <c r="L33" i="12"/>
  <c r="L31" i="12"/>
  <c r="L29" i="12"/>
  <c r="L27" i="12"/>
  <c r="L25" i="12"/>
  <c r="L23" i="12"/>
  <c r="L21" i="12"/>
  <c r="L19" i="12"/>
  <c r="L17" i="12"/>
  <c r="L15" i="12"/>
  <c r="J85" i="12"/>
  <c r="J83" i="12"/>
  <c r="J81" i="12"/>
  <c r="J79" i="12"/>
  <c r="J74" i="12"/>
  <c r="J72" i="12"/>
  <c r="J70" i="12"/>
  <c r="J68" i="12"/>
  <c r="J66" i="12"/>
  <c r="J64" i="12"/>
  <c r="J62" i="12"/>
  <c r="J60" i="12"/>
  <c r="J58" i="12"/>
  <c r="J56" i="12"/>
  <c r="J54" i="12"/>
  <c r="J52" i="12"/>
  <c r="J50" i="12"/>
  <c r="J48" i="12"/>
  <c r="J46" i="12"/>
  <c r="J44" i="12"/>
  <c r="J43" i="12"/>
  <c r="J41" i="12"/>
  <c r="J39" i="12"/>
  <c r="J37" i="12"/>
  <c r="J35" i="12"/>
  <c r="J33" i="12"/>
  <c r="J31" i="12"/>
  <c r="J29" i="12"/>
  <c r="J27" i="12"/>
  <c r="J25" i="12"/>
  <c r="J23" i="12"/>
  <c r="J21" i="12"/>
  <c r="J19" i="12"/>
  <c r="J17" i="12"/>
  <c r="J15" i="12"/>
  <c r="W33" i="3"/>
  <c r="V33" i="3"/>
  <c r="Q33" i="3"/>
  <c r="P33" i="3"/>
  <c r="Q32" i="3"/>
  <c r="Q24" i="3"/>
  <c r="Q14" i="3"/>
  <c r="Q12" i="3"/>
  <c r="Q10" i="3"/>
  <c r="P10" i="3"/>
  <c r="P12" i="3"/>
  <c r="P13" i="3"/>
  <c r="P14" i="3"/>
  <c r="P24" i="3"/>
  <c r="P32" i="3"/>
  <c r="W34" i="3"/>
  <c r="Q34" i="3"/>
  <c r="P34" i="3"/>
  <c r="K34" i="3"/>
  <c r="W32" i="3"/>
  <c r="W24" i="3"/>
  <c r="R29" i="1" s="1"/>
  <c r="S29" i="1" s="1"/>
  <c r="W14" i="3"/>
  <c r="W12" i="3"/>
  <c r="W10" i="3"/>
  <c r="W67" i="3"/>
  <c r="W64" i="3"/>
  <c r="W61" i="3"/>
  <c r="W58" i="3"/>
  <c r="W55" i="3"/>
  <c r="W52" i="3"/>
  <c r="W49" i="3"/>
  <c r="W46" i="3"/>
  <c r="W43" i="3"/>
  <c r="W40" i="3"/>
  <c r="W37" i="3"/>
  <c r="V68" i="3"/>
  <c r="V65" i="3"/>
  <c r="V62" i="3"/>
  <c r="V59" i="3"/>
  <c r="V56" i="3"/>
  <c r="V53" i="3"/>
  <c r="V50" i="3"/>
  <c r="V47" i="3"/>
  <c r="V44" i="3"/>
  <c r="V41" i="3"/>
  <c r="V38" i="3"/>
  <c r="P62" i="3" l="1"/>
  <c r="Q61" i="3"/>
  <c r="Q46" i="3"/>
  <c r="Q43" i="3"/>
  <c r="Q40" i="3"/>
  <c r="P47" i="3"/>
  <c r="P44" i="3"/>
  <c r="P41" i="3"/>
  <c r="Q52" i="3"/>
  <c r="Q60" i="3"/>
  <c r="W75" i="3"/>
  <c r="W78" i="3"/>
  <c r="Q78" i="3"/>
  <c r="Q75" i="3"/>
  <c r="V75" i="3"/>
  <c r="K84" i="3"/>
  <c r="K99" i="3" s="1"/>
  <c r="J84" i="3"/>
  <c r="W87" i="3"/>
  <c r="V87" i="3"/>
  <c r="Q87" i="3"/>
  <c r="P87" i="3"/>
  <c r="W89" i="3"/>
  <c r="V89" i="3"/>
  <c r="Q89" i="3"/>
  <c r="P89" i="3"/>
  <c r="W91" i="3"/>
  <c r="V91" i="3"/>
  <c r="Q91" i="3"/>
  <c r="P91" i="3"/>
  <c r="J99" i="3"/>
  <c r="K91" i="3"/>
  <c r="K89" i="3"/>
  <c r="K87" i="3"/>
  <c r="J91" i="3"/>
  <c r="J89" i="3"/>
  <c r="J87" i="3"/>
  <c r="J39" i="3"/>
  <c r="J42" i="3"/>
  <c r="J45" i="3"/>
  <c r="J60" i="3"/>
  <c r="J78" i="3"/>
  <c r="K33" i="3"/>
  <c r="J33" i="3"/>
  <c r="K32" i="3"/>
  <c r="K24" i="3"/>
  <c r="K14" i="3"/>
  <c r="K12" i="3"/>
  <c r="K10" i="3"/>
  <c r="K79" i="3"/>
  <c r="J80" i="3"/>
  <c r="K61" i="3"/>
  <c r="J62" i="3"/>
  <c r="K40" i="3"/>
  <c r="K43" i="3"/>
  <c r="K46" i="3"/>
  <c r="J47" i="3"/>
  <c r="J44" i="3"/>
  <c r="J41" i="3"/>
  <c r="J34" i="3"/>
  <c r="J32" i="3"/>
  <c r="J24" i="3"/>
  <c r="J14" i="3"/>
  <c r="J12" i="3"/>
  <c r="J10" i="3"/>
  <c r="J38" i="3"/>
  <c r="P38" i="3"/>
  <c r="L89" i="12"/>
  <c r="L84" i="12"/>
  <c r="N84" i="12"/>
  <c r="N82" i="12"/>
  <c r="N80" i="12"/>
  <c r="J80" i="12"/>
  <c r="J82" i="12"/>
  <c r="J84" i="12"/>
  <c r="L82" i="12"/>
  <c r="L80" i="12"/>
  <c r="N78" i="12"/>
  <c r="J78" i="12"/>
  <c r="L78" i="12"/>
  <c r="L71" i="12"/>
  <c r="N67" i="12"/>
  <c r="J67" i="12"/>
  <c r="L67" i="12"/>
  <c r="N59" i="12"/>
  <c r="J59" i="12"/>
  <c r="L59" i="12"/>
  <c r="N47" i="12"/>
  <c r="L47" i="12"/>
  <c r="J47" i="12"/>
  <c r="N40" i="12"/>
  <c r="L40" i="12"/>
  <c r="J40" i="12"/>
  <c r="N30" i="12"/>
  <c r="L30" i="12"/>
  <c r="J30" i="12"/>
  <c r="N89" i="12"/>
  <c r="J89" i="12"/>
  <c r="N38" i="12" l="1"/>
  <c r="N45" i="12"/>
  <c r="N49" i="12"/>
  <c r="N69" i="12" l="1"/>
  <c r="N57" i="12"/>
  <c r="N55" i="12"/>
  <c r="N77" i="12"/>
  <c r="N86" i="12" s="1"/>
  <c r="N43" i="12"/>
  <c r="N51" i="12"/>
  <c r="N53" i="12"/>
  <c r="N61" i="12"/>
  <c r="N65" i="12"/>
  <c r="N63" i="12"/>
  <c r="L73" i="12"/>
  <c r="J73" i="12"/>
  <c r="N73" i="12"/>
  <c r="J71" i="12"/>
  <c r="L49" i="12"/>
  <c r="J49" i="12"/>
  <c r="L45" i="12"/>
  <c r="J45" i="12"/>
  <c r="L38" i="12"/>
  <c r="J38" i="12"/>
  <c r="N36" i="12"/>
  <c r="L34" i="12"/>
  <c r="J34" i="12"/>
  <c r="N34" i="12"/>
  <c r="N32" i="12"/>
  <c r="N28" i="12"/>
  <c r="N26" i="12"/>
  <c r="N24" i="12"/>
  <c r="N22" i="12"/>
  <c r="L20" i="12"/>
  <c r="J20" i="12"/>
  <c r="L18" i="12"/>
  <c r="J18" i="12"/>
  <c r="L16" i="12"/>
  <c r="J16" i="12"/>
  <c r="N14" i="12"/>
  <c r="N42" i="12" l="1"/>
  <c r="L24" i="12"/>
  <c r="L28" i="12"/>
  <c r="L43" i="12"/>
  <c r="L77" i="12"/>
  <c r="L86" i="12" s="1"/>
  <c r="L55" i="12"/>
  <c r="L57" i="12"/>
  <c r="L65" i="12"/>
  <c r="J77" i="12"/>
  <c r="J86" i="12" s="1"/>
  <c r="J22" i="12"/>
  <c r="J26" i="12"/>
  <c r="J32" i="12"/>
  <c r="J63" i="12"/>
  <c r="J69" i="12"/>
  <c r="L63" i="12"/>
  <c r="L69" i="12"/>
  <c r="J24" i="12"/>
  <c r="L26" i="12"/>
  <c r="J28" i="12"/>
  <c r="L32" i="12"/>
  <c r="L36" i="12"/>
  <c r="J55" i="12"/>
  <c r="J57" i="12"/>
  <c r="J65" i="12"/>
  <c r="J14" i="12"/>
  <c r="J36" i="12"/>
  <c r="J53" i="12"/>
  <c r="J61" i="12"/>
  <c r="L14" i="12"/>
  <c r="L22" i="12"/>
  <c r="N13" i="12"/>
  <c r="L51" i="12"/>
  <c r="L53" i="12"/>
  <c r="L61" i="12"/>
  <c r="J51" i="12"/>
  <c r="N75" i="12" l="1"/>
  <c r="N90" i="12" s="1"/>
  <c r="J13" i="12"/>
  <c r="L13" i="12"/>
  <c r="J42" i="12"/>
  <c r="L42" i="12"/>
  <c r="J75" i="12" l="1"/>
  <c r="J90" i="12" s="1"/>
  <c r="L75" i="12"/>
  <c r="L90" i="12" s="1"/>
  <c r="P30" i="3" l="1"/>
  <c r="P71" i="3" l="1"/>
  <c r="Q70" i="3" l="1"/>
  <c r="W28" i="3"/>
  <c r="R33" i="1" s="1"/>
  <c r="S33" i="1" s="1"/>
  <c r="W26" i="3"/>
  <c r="R31" i="1" s="1"/>
  <c r="S31" i="1" s="1"/>
  <c r="W22" i="3"/>
  <c r="R27" i="1" s="1"/>
  <c r="S27" i="1" s="1"/>
  <c r="W20" i="3"/>
  <c r="R25" i="1" s="1"/>
  <c r="S25" i="1" s="1"/>
  <c r="W18" i="3"/>
  <c r="R23" i="1" s="1"/>
  <c r="S23" i="1" s="1"/>
  <c r="W16" i="3"/>
  <c r="V78" i="3" l="1"/>
  <c r="W72" i="3"/>
  <c r="V72" i="3"/>
  <c r="W60" i="3"/>
  <c r="V60" i="3"/>
  <c r="V57" i="3"/>
  <c r="V54" i="3"/>
  <c r="V48" i="3"/>
  <c r="W45" i="3"/>
  <c r="V45" i="3"/>
  <c r="W42" i="3"/>
  <c r="V42" i="3"/>
  <c r="W39" i="3"/>
  <c r="V39" i="3"/>
  <c r="W31" i="3"/>
  <c r="V31" i="3"/>
  <c r="W27" i="3"/>
  <c r="R32" i="1" s="1"/>
  <c r="S32" i="1" s="1"/>
  <c r="V25" i="3"/>
  <c r="V27" i="3"/>
  <c r="W23" i="3"/>
  <c r="R28" i="1" s="1"/>
  <c r="S28" i="1" s="1"/>
  <c r="V23" i="3"/>
  <c r="V21" i="3"/>
  <c r="V19" i="3"/>
  <c r="W15" i="3"/>
  <c r="V15" i="3"/>
  <c r="W13" i="3"/>
  <c r="V13" i="3"/>
  <c r="V11" i="3"/>
  <c r="W11" i="3"/>
  <c r="W9" i="3"/>
  <c r="V9" i="3"/>
  <c r="K13" i="3"/>
  <c r="J13" i="3"/>
  <c r="H26" i="1" s="1"/>
  <c r="J11" i="3"/>
  <c r="H25" i="1" s="1"/>
  <c r="K11" i="3"/>
  <c r="K9" i="3"/>
  <c r="J9" i="3"/>
  <c r="H24" i="1" s="1"/>
  <c r="Q13" i="3"/>
  <c r="P11" i="3"/>
  <c r="Q11" i="3"/>
  <c r="Q9" i="3"/>
  <c r="P9" i="3"/>
  <c r="V7" i="3"/>
  <c r="W8" i="3"/>
  <c r="P77" i="3"/>
  <c r="P74" i="3"/>
  <c r="P73" i="3"/>
  <c r="P68" i="3"/>
  <c r="P65" i="3"/>
  <c r="P59" i="3"/>
  <c r="P56" i="3"/>
  <c r="P53" i="3"/>
  <c r="P50" i="3"/>
  <c r="P28" i="3"/>
  <c r="P26" i="3"/>
  <c r="P22" i="3"/>
  <c r="P20" i="3"/>
  <c r="P18" i="3"/>
  <c r="P16" i="3"/>
  <c r="P8" i="3"/>
  <c r="J77" i="3"/>
  <c r="J74" i="3"/>
  <c r="J73" i="3"/>
  <c r="J71" i="3"/>
  <c r="V71" i="3" s="1"/>
  <c r="J68" i="3"/>
  <c r="J65" i="3"/>
  <c r="J59" i="3"/>
  <c r="J56" i="3"/>
  <c r="J53" i="3"/>
  <c r="J50" i="3"/>
  <c r="J30" i="3"/>
  <c r="J28" i="3"/>
  <c r="J26" i="3"/>
  <c r="J22" i="3"/>
  <c r="J20" i="3"/>
  <c r="J18" i="3"/>
  <c r="J16" i="3"/>
  <c r="J8" i="3"/>
  <c r="I62" i="1"/>
  <c r="V86" i="3" l="1"/>
  <c r="V95" i="3" s="1"/>
  <c r="W86" i="3"/>
  <c r="W95" i="3" s="1"/>
  <c r="W7" i="3"/>
  <c r="W70" i="3"/>
  <c r="W25" i="3"/>
  <c r="R30" i="1" s="1"/>
  <c r="S30" i="1" s="1"/>
  <c r="W21" i="3"/>
  <c r="R26" i="1" s="1"/>
  <c r="S26" i="1" s="1"/>
  <c r="W19" i="3"/>
  <c r="R24" i="1" s="1"/>
  <c r="S24" i="1" s="1"/>
  <c r="W17" i="3"/>
  <c r="V51" i="3"/>
  <c r="V36" i="3"/>
  <c r="V17" i="3"/>
  <c r="V66" i="3" l="1"/>
  <c r="V63" i="3"/>
  <c r="Q74" i="3"/>
  <c r="Q73" i="3"/>
  <c r="K74" i="3"/>
  <c r="K73" i="3"/>
  <c r="J72" i="3"/>
  <c r="H50" i="1" s="1"/>
  <c r="K72" i="3" l="1"/>
  <c r="Q72" i="3"/>
  <c r="P72" i="3"/>
  <c r="E84" i="1" l="1"/>
  <c r="E75" i="1"/>
  <c r="E74" i="1"/>
  <c r="E73" i="1"/>
  <c r="P75" i="3" l="1"/>
  <c r="Q76" i="3"/>
  <c r="J75" i="3" l="1"/>
  <c r="H51" i="1" s="1"/>
  <c r="K76" i="3"/>
  <c r="Q30" i="3"/>
  <c r="V69" i="3" l="1"/>
  <c r="W69" i="3"/>
  <c r="W30" i="3" l="1"/>
  <c r="V29" i="3"/>
  <c r="V6" i="3" s="1"/>
  <c r="W29" i="3" l="1"/>
  <c r="R35" i="1"/>
  <c r="S35" i="1" s="1"/>
  <c r="W6" i="3"/>
  <c r="R34" i="1"/>
  <c r="S34" i="1" s="1"/>
  <c r="P78" i="3" l="1"/>
  <c r="M52" i="1" s="1"/>
  <c r="N52" i="1" s="1"/>
  <c r="K78" i="3"/>
  <c r="M51" i="1"/>
  <c r="N51" i="1" s="1"/>
  <c r="K75" i="3"/>
  <c r="I51" i="1"/>
  <c r="H52" i="1" l="1"/>
  <c r="I52" i="1" s="1"/>
  <c r="Q86" i="3"/>
  <c r="Q95" i="3" s="1"/>
  <c r="P86" i="3"/>
  <c r="P95" i="3" s="1"/>
  <c r="K86" i="3"/>
  <c r="K95" i="3" s="1"/>
  <c r="M50" i="1" l="1"/>
  <c r="N50" i="1" s="1"/>
  <c r="P60" i="3"/>
  <c r="M46" i="1" s="1"/>
  <c r="N46" i="1" s="1"/>
  <c r="Q58" i="3"/>
  <c r="Q45" i="3"/>
  <c r="P45" i="3"/>
  <c r="M41" i="1" s="1"/>
  <c r="N41" i="1" s="1"/>
  <c r="Q42" i="3"/>
  <c r="P42" i="3"/>
  <c r="M40" i="1" s="1"/>
  <c r="N40" i="1" s="1"/>
  <c r="Q31" i="3"/>
  <c r="P31" i="3"/>
  <c r="M35" i="1" s="1"/>
  <c r="N35" i="1" s="1"/>
  <c r="Q28" i="3"/>
  <c r="Q27" i="3" s="1"/>
  <c r="Q26" i="3"/>
  <c r="Q23" i="3"/>
  <c r="P23" i="3"/>
  <c r="M31" i="1" s="1"/>
  <c r="N31" i="1" s="1"/>
  <c r="Q22" i="3"/>
  <c r="Q20" i="3"/>
  <c r="Q18" i="3"/>
  <c r="Q16" i="3"/>
  <c r="M26" i="1"/>
  <c r="N26" i="1" s="1"/>
  <c r="M25" i="1"/>
  <c r="N25" i="1" s="1"/>
  <c r="M24" i="1"/>
  <c r="N24" i="1" s="1"/>
  <c r="Q8" i="3"/>
  <c r="K55" i="3"/>
  <c r="K30" i="3"/>
  <c r="J27" i="3"/>
  <c r="H33" i="1" s="1"/>
  <c r="K26" i="3"/>
  <c r="K20" i="3"/>
  <c r="K18" i="3"/>
  <c r="K16" i="3"/>
  <c r="K8" i="3"/>
  <c r="K60" i="3"/>
  <c r="H46" i="1"/>
  <c r="K45" i="3"/>
  <c r="H41" i="1"/>
  <c r="K42" i="3"/>
  <c r="H40" i="1"/>
  <c r="K39" i="3"/>
  <c r="H39" i="1"/>
  <c r="K31" i="3"/>
  <c r="J31" i="3"/>
  <c r="H35" i="1" s="1"/>
  <c r="K23" i="3"/>
  <c r="J23" i="3"/>
  <c r="H31" i="1" s="1"/>
  <c r="J69" i="3" l="1"/>
  <c r="H49" i="1" s="1"/>
  <c r="Q67" i="3"/>
  <c r="J36" i="3"/>
  <c r="H38" i="1" s="1"/>
  <c r="P51" i="3"/>
  <c r="M43" i="1" s="1"/>
  <c r="N43" i="1" s="1"/>
  <c r="Q69" i="3"/>
  <c r="J29" i="3"/>
  <c r="H34" i="1" s="1"/>
  <c r="J51" i="3"/>
  <c r="H43" i="1" s="1"/>
  <c r="J54" i="3"/>
  <c r="H44" i="1" s="1"/>
  <c r="J57" i="3"/>
  <c r="H45" i="1" s="1"/>
  <c r="J66" i="3"/>
  <c r="H48" i="1" s="1"/>
  <c r="K37" i="3"/>
  <c r="Q64" i="3"/>
  <c r="K58" i="3"/>
  <c r="P48" i="3"/>
  <c r="M42" i="1" s="1"/>
  <c r="N42" i="1" s="1"/>
  <c r="P54" i="3"/>
  <c r="M44" i="1" s="1"/>
  <c r="N44" i="1" s="1"/>
  <c r="P66" i="3"/>
  <c r="M48" i="1" s="1"/>
  <c r="N48" i="1" s="1"/>
  <c r="K19" i="3"/>
  <c r="K25" i="3"/>
  <c r="P19" i="3"/>
  <c r="M29" i="1" s="1"/>
  <c r="N29" i="1" s="1"/>
  <c r="J21" i="3"/>
  <c r="H30" i="1" s="1"/>
  <c r="P17" i="3"/>
  <c r="M28" i="1" s="1"/>
  <c r="N28" i="1" s="1"/>
  <c r="Q15" i="3"/>
  <c r="J17" i="3"/>
  <c r="H28" i="1" s="1"/>
  <c r="J7" i="3"/>
  <c r="H23" i="1" s="1"/>
  <c r="K22" i="3"/>
  <c r="K21" i="3" s="1"/>
  <c r="K29" i="3"/>
  <c r="P21" i="3"/>
  <c r="M30" i="1" s="1"/>
  <c r="N30" i="1" s="1"/>
  <c r="P29" i="3"/>
  <c r="M34" i="1" s="1"/>
  <c r="N34" i="1" s="1"/>
  <c r="P36" i="3"/>
  <c r="M38" i="1" s="1"/>
  <c r="N38" i="1" s="1"/>
  <c r="P15" i="3"/>
  <c r="M27" i="1" s="1"/>
  <c r="N27" i="1" s="1"/>
  <c r="J19" i="3"/>
  <c r="H29" i="1" s="1"/>
  <c r="Q19" i="3"/>
  <c r="Q21" i="3"/>
  <c r="Q37" i="3"/>
  <c r="K17" i="3"/>
  <c r="J25" i="3"/>
  <c r="H32" i="1" s="1"/>
  <c r="K28" i="3"/>
  <c r="K27" i="3" s="1"/>
  <c r="Q29" i="3"/>
  <c r="Q57" i="3"/>
  <c r="Q17" i="3"/>
  <c r="P27" i="3"/>
  <c r="M33" i="1" s="1"/>
  <c r="N33" i="1" s="1"/>
  <c r="P63" i="3"/>
  <c r="M47" i="1" s="1"/>
  <c r="N47" i="1" s="1"/>
  <c r="Q25" i="3"/>
  <c r="P57" i="3"/>
  <c r="M45" i="1" s="1"/>
  <c r="N45" i="1" s="1"/>
  <c r="P25" i="3"/>
  <c r="M32" i="1" s="1"/>
  <c r="N32" i="1" s="1"/>
  <c r="Q49" i="3"/>
  <c r="Q55" i="3"/>
  <c r="P69" i="3"/>
  <c r="M49" i="1" s="1"/>
  <c r="N49" i="1" s="1"/>
  <c r="J63" i="3"/>
  <c r="H47" i="1" s="1"/>
  <c r="W36" i="3" l="1"/>
  <c r="K57" i="3"/>
  <c r="W57" i="3"/>
  <c r="K54" i="3"/>
  <c r="W54" i="3"/>
  <c r="Q51" i="3"/>
  <c r="Q48" i="3"/>
  <c r="Q63" i="3"/>
  <c r="K36" i="3"/>
  <c r="Q66" i="3"/>
  <c r="Q54" i="3"/>
  <c r="Q36" i="3"/>
  <c r="K67" i="3" l="1"/>
  <c r="K52" i="3"/>
  <c r="K70" i="3"/>
  <c r="K69" i="3" s="1"/>
  <c r="W51" i="3" l="1"/>
  <c r="K66" i="3"/>
  <c r="W66" i="3"/>
  <c r="K51" i="3"/>
  <c r="K64" i="3"/>
  <c r="K7" i="3"/>
  <c r="Q7" i="3"/>
  <c r="W63" i="3" l="1"/>
  <c r="K49" i="3"/>
  <c r="K15" i="3"/>
  <c r="K6" i="3" s="1"/>
  <c r="J15" i="3"/>
  <c r="K63" i="3"/>
  <c r="I34" i="1"/>
  <c r="I33" i="1"/>
  <c r="I32" i="1"/>
  <c r="I31" i="1"/>
  <c r="I43" i="1"/>
  <c r="J6" i="3" l="1"/>
  <c r="H27" i="1"/>
  <c r="J48" i="3"/>
  <c r="H42" i="1" l="1"/>
  <c r="I42" i="1" s="1"/>
  <c r="K48" i="3"/>
  <c r="W48" i="3"/>
  <c r="Q6" i="3"/>
  <c r="P7" i="3"/>
  <c r="M23" i="1" s="1"/>
  <c r="N23" i="1" s="1"/>
  <c r="Q39" i="3"/>
  <c r="P39" i="3"/>
  <c r="M39" i="1" s="1"/>
  <c r="N39" i="1" s="1"/>
  <c r="I57" i="1" l="1"/>
  <c r="I56" i="1"/>
  <c r="I58" i="1" s="1"/>
  <c r="I50" i="1"/>
  <c r="I49" i="1"/>
  <c r="I48" i="1"/>
  <c r="I47" i="1"/>
  <c r="I46" i="1"/>
  <c r="I45" i="1"/>
  <c r="I44" i="1"/>
  <c r="I41" i="1"/>
  <c r="I40" i="1"/>
  <c r="I39" i="1"/>
  <c r="I38" i="1"/>
  <c r="I35" i="1"/>
  <c r="I30" i="1"/>
  <c r="I29" i="1"/>
  <c r="I28" i="1"/>
  <c r="I27" i="1"/>
  <c r="I26" i="1"/>
  <c r="I25" i="1"/>
  <c r="I24" i="1"/>
  <c r="I23" i="1"/>
  <c r="S56" i="1"/>
  <c r="N56" i="1"/>
  <c r="S22" i="1"/>
  <c r="W82" i="3" s="1"/>
  <c r="N22" i="1"/>
  <c r="P82" i="3" l="1"/>
  <c r="Q82" i="3" s="1"/>
  <c r="J86" i="3"/>
  <c r="J95" i="3" s="1"/>
  <c r="I22" i="1"/>
  <c r="J82" i="3" s="1"/>
  <c r="P6" i="3" l="1"/>
  <c r="W81" i="3" l="1"/>
  <c r="W35" i="3" s="1"/>
  <c r="W84" i="3" s="1"/>
  <c r="W99" i="3" s="1"/>
  <c r="Q81" i="3"/>
  <c r="Q35" i="3" s="1"/>
  <c r="Q84" i="3" s="1"/>
  <c r="Q99" i="3" s="1"/>
  <c r="P81" i="3"/>
  <c r="M53" i="1" s="1"/>
  <c r="N53" i="1" s="1"/>
  <c r="N37" i="1" s="1"/>
  <c r="N54" i="1" s="1"/>
  <c r="V81" i="3"/>
  <c r="V35" i="3" s="1"/>
  <c r="V84" i="3" s="1"/>
  <c r="V99" i="3" s="1"/>
  <c r="P35" i="3" l="1"/>
  <c r="P84" i="3" s="1"/>
  <c r="P99" i="3" s="1"/>
  <c r="S37" i="1"/>
  <c r="S54" i="1" s="1"/>
  <c r="K82" i="3" l="1"/>
  <c r="K81" i="3" s="1"/>
  <c r="K35" i="3" s="1"/>
  <c r="J81" i="3" l="1"/>
  <c r="H53" i="1" l="1"/>
  <c r="I53" i="1" s="1"/>
  <c r="I37" i="1" s="1"/>
  <c r="I54" i="1" s="1"/>
  <c r="J35" i="3"/>
  <c r="I64" i="1" l="1"/>
  <c r="I65" i="1" s="1"/>
  <c r="N63" i="1"/>
  <c r="E12" i="1" l="1"/>
  <c r="S63" i="1"/>
  <c r="S64" i="1" s="1"/>
  <c r="N64" i="1"/>
  <c r="I66" i="1"/>
  <c r="H12" i="1" s="1"/>
  <c r="S65" i="1" l="1"/>
  <c r="S66" i="1" s="1"/>
  <c r="H14" i="1" s="1"/>
  <c r="E14" i="1"/>
  <c r="I74" i="1"/>
  <c r="J74" i="1" s="1"/>
  <c r="F74" i="1" s="1"/>
  <c r="H74" i="1" s="1"/>
  <c r="I73" i="1"/>
  <c r="E13" i="1" l="1"/>
  <c r="N65" i="1"/>
  <c r="N66" i="1" s="1"/>
  <c r="I75" i="1" l="1"/>
  <c r="H13" i="1"/>
  <c r="J73" i="1" l="1"/>
  <c r="F73" i="1" l="1"/>
  <c r="J75" i="1"/>
  <c r="F75" i="1" s="1"/>
  <c r="H73" i="1" l="1"/>
  <c r="H75" i="1" s="1"/>
  <c r="F77" i="1"/>
</calcChain>
</file>

<file path=xl/sharedStrings.xml><?xml version="1.0" encoding="utf-8"?>
<sst xmlns="http://schemas.openxmlformats.org/spreadsheetml/2006/main" count="443" uniqueCount="280">
  <si>
    <t>←見積書を作成した日付を必ず記入すること</t>
    <rPh sb="1" eb="4">
      <t>ミツモリショ</t>
    </rPh>
    <rPh sb="5" eb="7">
      <t>サクセイ</t>
    </rPh>
    <rPh sb="9" eb="11">
      <t>ヒヅケ</t>
    </rPh>
    <rPh sb="12" eb="13">
      <t>カナラ</t>
    </rPh>
    <rPh sb="14" eb="16">
      <t>キニュウ</t>
    </rPh>
    <phoneticPr fontId="4"/>
  </si>
  <si>
    <t>（見積有効期限を表示する場合は、２ヶ月程度の残日数がある</t>
    <rPh sb="1" eb="3">
      <t>ミツ</t>
    </rPh>
    <rPh sb="3" eb="5">
      <t>ユウコウ</t>
    </rPh>
    <rPh sb="5" eb="7">
      <t>キゲン</t>
    </rPh>
    <rPh sb="8" eb="10">
      <t>ヒョウジ</t>
    </rPh>
    <rPh sb="12" eb="14">
      <t>バアイ</t>
    </rPh>
    <rPh sb="18" eb="19">
      <t>ゲツ</t>
    </rPh>
    <rPh sb="19" eb="21">
      <t>テイド</t>
    </rPh>
    <rPh sb="22" eb="23">
      <t>ザン</t>
    </rPh>
    <rPh sb="23" eb="25">
      <t>ニッスウ</t>
    </rPh>
    <phoneticPr fontId="4"/>
  </si>
  <si>
    <t>　こと）</t>
    <phoneticPr fontId="4"/>
  </si>
  <si>
    <t>←代表印を押印し、代表者名を記載すること</t>
    <rPh sb="1" eb="3">
      <t>ダイヒョウ</t>
    </rPh>
    <rPh sb="3" eb="4">
      <t>ジルシ</t>
    </rPh>
    <rPh sb="5" eb="7">
      <t>オウイン</t>
    </rPh>
    <rPh sb="9" eb="12">
      <t>ダイヒョウシャ</t>
    </rPh>
    <rPh sb="12" eb="13">
      <t>メイ</t>
    </rPh>
    <rPh sb="14" eb="16">
      <t>キサイ</t>
    </rPh>
    <phoneticPr fontId="4"/>
  </si>
  <si>
    <t>（整備事業の実施主体が自治体の場合、首長印は不要。）</t>
    <rPh sb="1" eb="3">
      <t>セイビ</t>
    </rPh>
    <rPh sb="3" eb="5">
      <t>ジギョウ</t>
    </rPh>
    <rPh sb="6" eb="8">
      <t>ジッシ</t>
    </rPh>
    <rPh sb="8" eb="10">
      <t>シュタイ</t>
    </rPh>
    <rPh sb="11" eb="14">
      <t>ジチタイ</t>
    </rPh>
    <rPh sb="15" eb="17">
      <t>バアイ</t>
    </rPh>
    <rPh sb="18" eb="20">
      <t>シュチョウ</t>
    </rPh>
    <rPh sb="20" eb="21">
      <t>イン</t>
    </rPh>
    <rPh sb="22" eb="24">
      <t>フヨウ</t>
    </rPh>
    <phoneticPr fontId="4"/>
  </si>
  <si>
    <t>見積額（全体）</t>
    <rPh sb="0" eb="2">
      <t>ミツモリ</t>
    </rPh>
    <rPh sb="2" eb="3">
      <t>ガク</t>
    </rPh>
    <rPh sb="4" eb="6">
      <t>ゼンタイ</t>
    </rPh>
    <phoneticPr fontId="4"/>
  </si>
  <si>
    <t>（消費税別）</t>
    <rPh sb="1" eb="4">
      <t>ショウヒゼイ</t>
    </rPh>
    <rPh sb="4" eb="5">
      <t>ベツ</t>
    </rPh>
    <phoneticPr fontId="4"/>
  </si>
  <si>
    <t>（消費税込み）</t>
    <rPh sb="1" eb="4">
      <t>ショウヒゼイ</t>
    </rPh>
    <rPh sb="4" eb="5">
      <t>コミ</t>
    </rPh>
    <phoneticPr fontId="4"/>
  </si>
  <si>
    <t>（消費税込み）</t>
    <rPh sb="1" eb="4">
      <t>ショウヒゼイ</t>
    </rPh>
    <rPh sb="4" eb="5">
      <t>ゴ</t>
    </rPh>
    <phoneticPr fontId="4"/>
  </si>
  <si>
    <t>◎左記の見積書フォーマットを参考に作成すること。（この様式</t>
    <rPh sb="1" eb="3">
      <t>サキ</t>
    </rPh>
    <rPh sb="4" eb="7">
      <t>ミツモリショ</t>
    </rPh>
    <rPh sb="14" eb="16">
      <t>サンコウ</t>
    </rPh>
    <rPh sb="17" eb="19">
      <t>サクセイ</t>
    </rPh>
    <rPh sb="27" eb="29">
      <t>ヨウシキ</t>
    </rPh>
    <phoneticPr fontId="4"/>
  </si>
  <si>
    <t>　は請求書の総括表としても使用できる）必要事項があれば適宜</t>
    <rPh sb="2" eb="5">
      <t>セイキュウショ</t>
    </rPh>
    <rPh sb="6" eb="9">
      <t>ソウカツヒョウ</t>
    </rPh>
    <rPh sb="13" eb="15">
      <t>シヨウ</t>
    </rPh>
    <rPh sb="19" eb="21">
      <t>ヒツヨウ</t>
    </rPh>
    <rPh sb="21" eb="23">
      <t>ジコウ</t>
    </rPh>
    <rPh sb="27" eb="29">
      <t>テキギ</t>
    </rPh>
    <phoneticPr fontId="4"/>
  </si>
  <si>
    <t>【見積書　総括表】</t>
    <rPh sb="3" eb="4">
      <t>ショ</t>
    </rPh>
    <rPh sb="5" eb="7">
      <t>ソウカツ</t>
    </rPh>
    <rPh sb="7" eb="8">
      <t>ヒョウ</t>
    </rPh>
    <phoneticPr fontId="4"/>
  </si>
  <si>
    <t>　項目を追加してよい。</t>
    <phoneticPr fontId="4"/>
  </si>
  <si>
    <t>項番</t>
  </si>
  <si>
    <t>項　　目</t>
    <phoneticPr fontId="4"/>
  </si>
  <si>
    <t>全体（整備事業及び一体施工工事）</t>
    <rPh sb="0" eb="2">
      <t>ゼンタイ</t>
    </rPh>
    <rPh sb="3" eb="5">
      <t>セイビ</t>
    </rPh>
    <rPh sb="5" eb="7">
      <t>ジギョウ</t>
    </rPh>
    <rPh sb="7" eb="8">
      <t>オヨ</t>
    </rPh>
    <rPh sb="9" eb="11">
      <t>イッタイ</t>
    </rPh>
    <rPh sb="11" eb="13">
      <t>セコウ</t>
    </rPh>
    <rPh sb="13" eb="15">
      <t>コウジ</t>
    </rPh>
    <phoneticPr fontId="4"/>
  </si>
  <si>
    <t>数量</t>
    <rPh sb="0" eb="2">
      <t>スウリョウ</t>
    </rPh>
    <phoneticPr fontId="4"/>
  </si>
  <si>
    <t>単位</t>
    <rPh sb="0" eb="2">
      <t>タンイ</t>
    </rPh>
    <phoneticPr fontId="4"/>
  </si>
  <si>
    <t>単価</t>
  </si>
  <si>
    <t>金額</t>
  </si>
  <si>
    <t>備考</t>
    <rPh sb="0" eb="2">
      <t>ビコウ</t>
    </rPh>
    <phoneticPr fontId="4"/>
  </si>
  <si>
    <t>Ⅰ</t>
    <phoneticPr fontId="4"/>
  </si>
  <si>
    <t>施設・設備費</t>
    <rPh sb="0" eb="2">
      <t>シセツ</t>
    </rPh>
    <rPh sb="3" eb="5">
      <t>セツビ</t>
    </rPh>
    <rPh sb="5" eb="6">
      <t>ヒ</t>
    </rPh>
    <phoneticPr fontId="4"/>
  </si>
  <si>
    <t>無線アクセス装置</t>
    <rPh sb="0" eb="2">
      <t>ムセン</t>
    </rPh>
    <rPh sb="6" eb="8">
      <t>ソウチ</t>
    </rPh>
    <phoneticPr fontId="4"/>
  </si>
  <si>
    <t>Ⅱ</t>
    <phoneticPr fontId="4"/>
  </si>
  <si>
    <t>改修補強費</t>
    <rPh sb="0" eb="2">
      <t>カイシュウ</t>
    </rPh>
    <rPh sb="2" eb="4">
      <t>ホキョウ</t>
    </rPh>
    <rPh sb="4" eb="5">
      <t>ヒ</t>
    </rPh>
    <phoneticPr fontId="4"/>
  </si>
  <si>
    <t>合計</t>
    <rPh sb="0" eb="2">
      <t>ゴウケイ</t>
    </rPh>
    <phoneticPr fontId="4"/>
  </si>
  <si>
    <t>【見積書　内訳書】</t>
    <rPh sb="3" eb="4">
      <t>ショ</t>
    </rPh>
    <rPh sb="5" eb="7">
      <t>ウチワケ</t>
    </rPh>
    <rPh sb="7" eb="8">
      <t>ショ</t>
    </rPh>
    <phoneticPr fontId="4"/>
  </si>
  <si>
    <t>外構施設</t>
    <rPh sb="0" eb="1">
      <t>ガイ</t>
    </rPh>
    <rPh sb="1" eb="2">
      <t>コウ</t>
    </rPh>
    <rPh sb="2" eb="4">
      <t>シセツ</t>
    </rPh>
    <phoneticPr fontId="4"/>
  </si>
  <si>
    <t xml:space="preserve"> </t>
    <phoneticPr fontId="4"/>
  </si>
  <si>
    <t>補助対象部分</t>
    <rPh sb="0" eb="2">
      <t>ホジョ</t>
    </rPh>
    <rPh sb="2" eb="4">
      <t>タイショウ</t>
    </rPh>
    <rPh sb="4" eb="6">
      <t>ブブン</t>
    </rPh>
    <phoneticPr fontId="4"/>
  </si>
  <si>
    <t>補助対象外部分</t>
    <rPh sb="0" eb="2">
      <t>ホジョ</t>
    </rPh>
    <rPh sb="2" eb="5">
      <t>タイショウガイ</t>
    </rPh>
    <rPh sb="5" eb="7">
      <t>ブブン</t>
    </rPh>
    <phoneticPr fontId="4"/>
  </si>
  <si>
    <t>電源設備</t>
    <rPh sb="0" eb="2">
      <t>デンゲン</t>
    </rPh>
    <rPh sb="2" eb="4">
      <t>セツビ</t>
    </rPh>
    <phoneticPr fontId="4"/>
  </si>
  <si>
    <t>用地取得・道路費</t>
    <rPh sb="0" eb="2">
      <t>ヨウチ</t>
    </rPh>
    <rPh sb="2" eb="4">
      <t>シュトク</t>
    </rPh>
    <rPh sb="5" eb="7">
      <t>ドウロ</t>
    </rPh>
    <rPh sb="7" eb="8">
      <t>ヒ</t>
    </rPh>
    <phoneticPr fontId="4"/>
  </si>
  <si>
    <t>土地造成費</t>
    <rPh sb="0" eb="2">
      <t>トチ</t>
    </rPh>
    <rPh sb="2" eb="4">
      <t>ゾウセイ</t>
    </rPh>
    <rPh sb="4" eb="5">
      <t>ヒ</t>
    </rPh>
    <phoneticPr fontId="3"/>
  </si>
  <si>
    <t>用地取得費（用地購入費）</t>
    <rPh sb="0" eb="2">
      <t>ヨウチ</t>
    </rPh>
    <rPh sb="2" eb="4">
      <t>シュトク</t>
    </rPh>
    <rPh sb="4" eb="5">
      <t>ヒ</t>
    </rPh>
    <rPh sb="6" eb="8">
      <t>ヨウチ</t>
    </rPh>
    <rPh sb="8" eb="11">
      <t>コウニュウヒ</t>
    </rPh>
    <phoneticPr fontId="4"/>
  </si>
  <si>
    <t>取り付け道路整備費</t>
    <rPh sb="0" eb="1">
      <t>ト</t>
    </rPh>
    <rPh sb="2" eb="3">
      <t>ツ</t>
    </rPh>
    <rPh sb="4" eb="6">
      <t>ドウロ</t>
    </rPh>
    <rPh sb="6" eb="9">
      <t>セイビヒ</t>
    </rPh>
    <phoneticPr fontId="4"/>
  </si>
  <si>
    <t>備考</t>
    <rPh sb="0" eb="2">
      <t>ビコウ</t>
    </rPh>
    <phoneticPr fontId="3"/>
  </si>
  <si>
    <t>Ⅰ</t>
    <phoneticPr fontId="37"/>
  </si>
  <si>
    <t>施設・設備費</t>
    <rPh sb="0" eb="2">
      <t>シセツ</t>
    </rPh>
    <rPh sb="3" eb="5">
      <t>セツビ</t>
    </rPh>
    <rPh sb="5" eb="6">
      <t>ヒ</t>
    </rPh>
    <phoneticPr fontId="37"/>
  </si>
  <si>
    <t>施設・設備の設置等に要する経費</t>
    <rPh sb="0" eb="2">
      <t>シセツ</t>
    </rPh>
    <rPh sb="3" eb="5">
      <t>セツビ</t>
    </rPh>
    <rPh sb="6" eb="9">
      <t>セッチトウ</t>
    </rPh>
    <rPh sb="10" eb="11">
      <t>ヨウ</t>
    </rPh>
    <rPh sb="13" eb="15">
      <t>ケイヒ</t>
    </rPh>
    <phoneticPr fontId="37"/>
  </si>
  <si>
    <t>（ア）</t>
    <phoneticPr fontId="37"/>
  </si>
  <si>
    <t>（イ）</t>
    <phoneticPr fontId="37"/>
  </si>
  <si>
    <t>鉄塔</t>
    <rPh sb="0" eb="2">
      <t>テットウ</t>
    </rPh>
    <phoneticPr fontId="36"/>
  </si>
  <si>
    <t>（ウ）</t>
    <phoneticPr fontId="37"/>
  </si>
  <si>
    <t>外構施設</t>
    <rPh sb="0" eb="2">
      <t>ガイコウ</t>
    </rPh>
    <rPh sb="2" eb="4">
      <t>シセツ</t>
    </rPh>
    <phoneticPr fontId="36"/>
  </si>
  <si>
    <t>（エ）</t>
    <phoneticPr fontId="37"/>
  </si>
  <si>
    <t>（オ）</t>
    <phoneticPr fontId="37"/>
  </si>
  <si>
    <t>無線アクセス装置</t>
    <rPh sb="0" eb="2">
      <t>ムセン</t>
    </rPh>
    <rPh sb="6" eb="8">
      <t>ソウチ</t>
    </rPh>
    <phoneticPr fontId="36"/>
  </si>
  <si>
    <t>（カ）</t>
    <phoneticPr fontId="37"/>
  </si>
  <si>
    <t>（キ）</t>
    <phoneticPr fontId="37"/>
  </si>
  <si>
    <t>（ク）</t>
    <phoneticPr fontId="37"/>
  </si>
  <si>
    <t>（ケ）</t>
    <phoneticPr fontId="37"/>
  </si>
  <si>
    <t>（コ）</t>
    <phoneticPr fontId="37"/>
  </si>
  <si>
    <t>Ⅱ</t>
    <phoneticPr fontId="37"/>
  </si>
  <si>
    <t>用地取得費・道路費</t>
    <rPh sb="0" eb="2">
      <t>ヨウチ</t>
    </rPh>
    <rPh sb="2" eb="4">
      <t>シュトク</t>
    </rPh>
    <rPh sb="4" eb="5">
      <t>ヒ</t>
    </rPh>
    <rPh sb="6" eb="8">
      <t>ドウロ</t>
    </rPh>
    <rPh sb="8" eb="9">
      <t>ヒ</t>
    </rPh>
    <phoneticPr fontId="37"/>
  </si>
  <si>
    <t>附帯工事費</t>
    <rPh sb="0" eb="2">
      <t>フタイ</t>
    </rPh>
    <rPh sb="2" eb="5">
      <t>コウジヒ</t>
    </rPh>
    <phoneticPr fontId="37"/>
  </si>
  <si>
    <t>施設・設備の設置等に要する経費</t>
    <rPh sb="0" eb="2">
      <t>シセツ</t>
    </rPh>
    <rPh sb="3" eb="5">
      <t>セツビ</t>
    </rPh>
    <rPh sb="6" eb="8">
      <t>セッチ</t>
    </rPh>
    <rPh sb="8" eb="9">
      <t>トウ</t>
    </rPh>
    <rPh sb="10" eb="11">
      <t>ヨウ</t>
    </rPh>
    <rPh sb="13" eb="15">
      <t>ケイヒ</t>
    </rPh>
    <phoneticPr fontId="4"/>
  </si>
  <si>
    <t>（ア）</t>
    <phoneticPr fontId="3"/>
  </si>
  <si>
    <t>（ウ）</t>
    <phoneticPr fontId="3"/>
  </si>
  <si>
    <t>（エ）</t>
    <phoneticPr fontId="4"/>
  </si>
  <si>
    <t>（オ）</t>
    <phoneticPr fontId="3"/>
  </si>
  <si>
    <t>（カ）</t>
    <phoneticPr fontId="3"/>
  </si>
  <si>
    <t>（キ）</t>
    <phoneticPr fontId="3"/>
  </si>
  <si>
    <t>（ク）</t>
    <phoneticPr fontId="3"/>
  </si>
  <si>
    <t>（ケ）</t>
    <phoneticPr fontId="3"/>
  </si>
  <si>
    <t>（エ）</t>
    <phoneticPr fontId="3"/>
  </si>
  <si>
    <t>附帯工事費</t>
    <rPh sb="0" eb="2">
      <t>フタイ</t>
    </rPh>
    <rPh sb="2" eb="5">
      <t>コウジヒ</t>
    </rPh>
    <phoneticPr fontId="4"/>
  </si>
  <si>
    <t>（ア）</t>
    <phoneticPr fontId="4"/>
  </si>
  <si>
    <t>（イ）</t>
    <phoneticPr fontId="3"/>
  </si>
  <si>
    <t>（ウ）</t>
    <phoneticPr fontId="4"/>
  </si>
  <si>
    <t>小計</t>
    <rPh sb="0" eb="2">
      <t>ショウケイ</t>
    </rPh>
    <phoneticPr fontId="3"/>
  </si>
  <si>
    <t>出精値引き</t>
    <rPh sb="0" eb="2">
      <t>シュッセイ</t>
    </rPh>
    <rPh sb="2" eb="4">
      <t>ネビ</t>
    </rPh>
    <phoneticPr fontId="3"/>
  </si>
  <si>
    <t>合計（税抜き）</t>
    <rPh sb="0" eb="2">
      <t>ゴウケイ</t>
    </rPh>
    <rPh sb="3" eb="5">
      <t>ゼイヌ</t>
    </rPh>
    <phoneticPr fontId="3"/>
  </si>
  <si>
    <t>消費税（８％）</t>
    <rPh sb="0" eb="3">
      <t>ショウヒゼイ</t>
    </rPh>
    <phoneticPr fontId="3"/>
  </si>
  <si>
    <t>合計(税込み）</t>
    <rPh sb="0" eb="2">
      <t>ゴウケイ</t>
    </rPh>
    <rPh sb="3" eb="5">
      <t>ゼイコ</t>
    </rPh>
    <phoneticPr fontId="4"/>
  </si>
  <si>
    <t>以下の例を参考に見積書（内訳書）の区分けをされたい</t>
    <rPh sb="0" eb="2">
      <t>イカ</t>
    </rPh>
    <rPh sb="3" eb="4">
      <t>レイ</t>
    </rPh>
    <rPh sb="5" eb="7">
      <t>サンコウ</t>
    </rPh>
    <rPh sb="8" eb="11">
      <t>ミツモリショ</t>
    </rPh>
    <rPh sb="12" eb="14">
      <t>ウチワケ</t>
    </rPh>
    <rPh sb="14" eb="15">
      <t>ショ</t>
    </rPh>
    <rPh sb="17" eb="19">
      <t>クワ</t>
    </rPh>
    <phoneticPr fontId="3"/>
  </si>
  <si>
    <t>（ア）</t>
    <phoneticPr fontId="3"/>
  </si>
  <si>
    <t>（イ）</t>
    <phoneticPr fontId="3"/>
  </si>
  <si>
    <t>鉄塔</t>
    <rPh sb="0" eb="2">
      <t>テットウ</t>
    </rPh>
    <phoneticPr fontId="4"/>
  </si>
  <si>
    <t>項番</t>
    <phoneticPr fontId="3"/>
  </si>
  <si>
    <t>経費項目</t>
    <rPh sb="0" eb="2">
      <t>ケイヒ</t>
    </rPh>
    <rPh sb="2" eb="4">
      <t>コウモク</t>
    </rPh>
    <phoneticPr fontId="3"/>
  </si>
  <si>
    <t>対象となる機器・工事等</t>
    <rPh sb="0" eb="2">
      <t>タイショウ</t>
    </rPh>
    <rPh sb="5" eb="7">
      <t>キキ</t>
    </rPh>
    <rPh sb="8" eb="10">
      <t>コウジ</t>
    </rPh>
    <rPh sb="10" eb="11">
      <t>トウ</t>
    </rPh>
    <phoneticPr fontId="3"/>
  </si>
  <si>
    <t>具体的な機器・工事等の例</t>
    <rPh sb="7" eb="9">
      <t>コウジ</t>
    </rPh>
    <rPh sb="9" eb="10">
      <t>トウ</t>
    </rPh>
    <rPh sb="11" eb="12">
      <t>レイ</t>
    </rPh>
    <phoneticPr fontId="3"/>
  </si>
  <si>
    <t>(キ)  伝送用専用線</t>
    <rPh sb="7" eb="8">
      <t>ヨウ</t>
    </rPh>
    <rPh sb="8" eb="11">
      <t>センヨウセン</t>
    </rPh>
    <phoneticPr fontId="3"/>
  </si>
  <si>
    <t>(ケ)  中継増幅装置</t>
    <rPh sb="5" eb="7">
      <t>チュウケイ</t>
    </rPh>
    <rPh sb="7" eb="9">
      <t>ゾウフク</t>
    </rPh>
    <rPh sb="9" eb="11">
      <t>ソウチ</t>
    </rPh>
    <phoneticPr fontId="3"/>
  </si>
  <si>
    <t>(オ) 無線アクセス装置</t>
  </si>
  <si>
    <t>(カ) 送受信機</t>
    <rPh sb="4" eb="7">
      <t>ソウジュシン</t>
    </rPh>
    <rPh sb="7" eb="8">
      <t>キ</t>
    </rPh>
    <phoneticPr fontId="3"/>
  </si>
  <si>
    <t>・中継装置
・増幅器
・分岐装置
・海底分岐装置
・上記装置等に関する収容板・収容箱、取り付け金具等</t>
    <rPh sb="1" eb="3">
      <t>チュウケイ</t>
    </rPh>
    <rPh sb="3" eb="5">
      <t>ソウチ</t>
    </rPh>
    <rPh sb="7" eb="10">
      <t>ゾウフクキ</t>
    </rPh>
    <rPh sb="12" eb="14">
      <t>ブンキ</t>
    </rPh>
    <rPh sb="14" eb="16">
      <t>ソウチ</t>
    </rPh>
    <rPh sb="18" eb="20">
      <t>カイテイ</t>
    </rPh>
    <rPh sb="20" eb="22">
      <t>ブンキ</t>
    </rPh>
    <rPh sb="22" eb="24">
      <t>ソウチ</t>
    </rPh>
    <phoneticPr fontId="3"/>
  </si>
  <si>
    <t>(コ) 電源設備(予備電源装置を含む。)</t>
    <rPh sb="6" eb="8">
      <t>セツビ</t>
    </rPh>
    <phoneticPr fontId="3"/>
  </si>
  <si>
    <t>局舎</t>
    <phoneticPr fontId="36"/>
  </si>
  <si>
    <t>中継増幅装置</t>
    <rPh sb="0" eb="2">
      <t>チュウケイ</t>
    </rPh>
    <rPh sb="2" eb="4">
      <t>ゾウフク</t>
    </rPh>
    <rPh sb="4" eb="6">
      <t>ソウチ</t>
    </rPh>
    <phoneticPr fontId="38"/>
  </si>
  <si>
    <t>送受信機</t>
    <rPh sb="0" eb="3">
      <t>ソウジュシン</t>
    </rPh>
    <rPh sb="3" eb="4">
      <t>キ</t>
    </rPh>
    <phoneticPr fontId="38"/>
  </si>
  <si>
    <t>ケーブル</t>
    <phoneticPr fontId="38"/>
  </si>
  <si>
    <t>受電設備(電力引込み送電線を含む)</t>
    <rPh sb="0" eb="2">
      <t>ジュデン</t>
    </rPh>
    <rPh sb="2" eb="4">
      <t>セツビ</t>
    </rPh>
    <rPh sb="5" eb="7">
      <t>デンリョク</t>
    </rPh>
    <rPh sb="7" eb="9">
      <t>ヒキコ</t>
    </rPh>
    <rPh sb="10" eb="13">
      <t>ソウデンセン</t>
    </rPh>
    <rPh sb="14" eb="15">
      <t>フク</t>
    </rPh>
    <phoneticPr fontId="36"/>
  </si>
  <si>
    <t>伝送用専用線</t>
    <rPh sb="0" eb="3">
      <t>デンソウヨウ</t>
    </rPh>
    <rPh sb="3" eb="6">
      <t>センヨウセン</t>
    </rPh>
    <phoneticPr fontId="38"/>
  </si>
  <si>
    <t>電源設備(予備電源装置を含む。)</t>
    <rPh sb="0" eb="2">
      <t>デンゲン</t>
    </rPh>
    <rPh sb="2" eb="4">
      <t>セツビ</t>
    </rPh>
    <rPh sb="5" eb="7">
      <t>ヨビ</t>
    </rPh>
    <rPh sb="7" eb="9">
      <t>デンゲン</t>
    </rPh>
    <rPh sb="9" eb="11">
      <t>ソウチ</t>
    </rPh>
    <rPh sb="12" eb="13">
      <t>フク</t>
    </rPh>
    <phoneticPr fontId="3"/>
  </si>
  <si>
    <t>監視装置</t>
    <phoneticPr fontId="3"/>
  </si>
  <si>
    <t>（サ）</t>
    <phoneticPr fontId="37"/>
  </si>
  <si>
    <t>制御装置</t>
    <rPh sb="0" eb="2">
      <t>セイギョ</t>
    </rPh>
    <rPh sb="2" eb="4">
      <t>ソウチ</t>
    </rPh>
    <phoneticPr fontId="3"/>
  </si>
  <si>
    <t>（シ）</t>
    <phoneticPr fontId="37"/>
  </si>
  <si>
    <t>（ス）</t>
    <phoneticPr fontId="37"/>
  </si>
  <si>
    <t>項　　目</t>
    <phoneticPr fontId="4"/>
  </si>
  <si>
    <t>局舎</t>
    <rPh sb="0" eb="2">
      <t>キョクシャ</t>
    </rPh>
    <phoneticPr fontId="4"/>
  </si>
  <si>
    <t>受電設備</t>
  </si>
  <si>
    <t>送受信機</t>
    <rPh sb="0" eb="3">
      <t>ソウジュシン</t>
    </rPh>
    <rPh sb="3" eb="4">
      <t>キ</t>
    </rPh>
    <phoneticPr fontId="4"/>
  </si>
  <si>
    <t>伝送用専用線</t>
    <rPh sb="0" eb="3">
      <t>デンソウヨウ</t>
    </rPh>
    <rPh sb="3" eb="6">
      <t>センヨウセン</t>
    </rPh>
    <phoneticPr fontId="4"/>
  </si>
  <si>
    <t>ケーブル</t>
    <phoneticPr fontId="38"/>
  </si>
  <si>
    <t>ケーブル</t>
    <phoneticPr fontId="4"/>
  </si>
  <si>
    <t>中継増幅装置</t>
    <rPh sb="0" eb="2">
      <t>チュウケイ</t>
    </rPh>
    <rPh sb="2" eb="4">
      <t>ゾウフク</t>
    </rPh>
    <rPh sb="4" eb="6">
      <t>ソウチ</t>
    </rPh>
    <phoneticPr fontId="4"/>
  </si>
  <si>
    <t>監視装置</t>
    <phoneticPr fontId="3"/>
  </si>
  <si>
    <t>（サ）</t>
    <phoneticPr fontId="3"/>
  </si>
  <si>
    <t>監視装置</t>
    <phoneticPr fontId="4"/>
  </si>
  <si>
    <t>（シ）</t>
    <phoneticPr fontId="3"/>
  </si>
  <si>
    <t>（ス）</t>
    <phoneticPr fontId="3"/>
  </si>
  <si>
    <t>受電設備</t>
    <rPh sb="0" eb="2">
      <t>ジュデン</t>
    </rPh>
    <rPh sb="2" eb="4">
      <t>セツビ</t>
    </rPh>
    <phoneticPr fontId="4"/>
  </si>
  <si>
    <t>(コ）</t>
    <phoneticPr fontId="3"/>
  </si>
  <si>
    <t>制御装置</t>
    <rPh sb="0" eb="2">
      <t>セイギョ</t>
    </rPh>
    <rPh sb="2" eb="4">
      <t>ソウチ</t>
    </rPh>
    <phoneticPr fontId="4"/>
  </si>
  <si>
    <t>（コ）</t>
    <phoneticPr fontId="3"/>
  </si>
  <si>
    <t>制御装置</t>
    <phoneticPr fontId="4"/>
  </si>
  <si>
    <t>（セ）</t>
  </si>
  <si>
    <t>（セ）</t>
    <phoneticPr fontId="3"/>
  </si>
  <si>
    <t>（ソ）</t>
  </si>
  <si>
    <t>（ソ）</t>
    <phoneticPr fontId="3"/>
  </si>
  <si>
    <t>（タ）</t>
  </si>
  <si>
    <t>（タ）</t>
    <phoneticPr fontId="3"/>
  </si>
  <si>
    <t>改修補強費</t>
  </si>
  <si>
    <t>施設・設備費小計（税抜）</t>
    <rPh sb="0" eb="2">
      <t>シセツ</t>
    </rPh>
    <rPh sb="3" eb="6">
      <t>セツビヒ</t>
    </rPh>
    <rPh sb="6" eb="8">
      <t>ショウケイ</t>
    </rPh>
    <rPh sb="9" eb="11">
      <t>ゼイヌキ</t>
    </rPh>
    <phoneticPr fontId="4"/>
  </si>
  <si>
    <t>用地取得費・道路費小計（税抜）</t>
    <rPh sb="0" eb="2">
      <t>ヨウチ</t>
    </rPh>
    <rPh sb="2" eb="4">
      <t>シュトク</t>
    </rPh>
    <rPh sb="4" eb="5">
      <t>ヒ</t>
    </rPh>
    <rPh sb="6" eb="8">
      <t>ドウロ</t>
    </rPh>
    <rPh sb="8" eb="9">
      <t>ヒ</t>
    </rPh>
    <rPh sb="9" eb="11">
      <t>ショウケイ</t>
    </rPh>
    <rPh sb="12" eb="14">
      <t>ゼイヌキ</t>
    </rPh>
    <phoneticPr fontId="4"/>
  </si>
  <si>
    <t>補助率</t>
    <rPh sb="0" eb="3">
      <t>ホジョリツ</t>
    </rPh>
    <phoneticPr fontId="3"/>
  </si>
  <si>
    <t>千円未満切捨て</t>
    <rPh sb="2" eb="4">
      <t>ミマン</t>
    </rPh>
    <rPh sb="4" eb="6">
      <t>キリス</t>
    </rPh>
    <phoneticPr fontId="3"/>
  </si>
  <si>
    <t>千円未満切捨て</t>
  </si>
  <si>
    <t>国庫補助金申請額
（事業費×補助率）</t>
    <rPh sb="0" eb="2">
      <t>コッコ</t>
    </rPh>
    <rPh sb="2" eb="5">
      <t>ホジョキン</t>
    </rPh>
    <rPh sb="5" eb="7">
      <t>シンセイ</t>
    </rPh>
    <rPh sb="7" eb="8">
      <t>ガク</t>
    </rPh>
    <rPh sb="10" eb="13">
      <t>ジギョウヒ</t>
    </rPh>
    <rPh sb="14" eb="17">
      <t>ホジョリツ</t>
    </rPh>
    <phoneticPr fontId="3"/>
  </si>
  <si>
    <t>国庫補助金申請額
（事業費×補助率）（傾斜配分）</t>
    <rPh sb="0" eb="2">
      <t>コッコ</t>
    </rPh>
    <rPh sb="2" eb="5">
      <t>ホジョキン</t>
    </rPh>
    <rPh sb="5" eb="8">
      <t>シンセイガク</t>
    </rPh>
    <rPh sb="10" eb="13">
      <t>ジギョウヒ</t>
    </rPh>
    <rPh sb="14" eb="17">
      <t>ホジョリツ</t>
    </rPh>
    <rPh sb="19" eb="21">
      <t>ケイシャ</t>
    </rPh>
    <rPh sb="21" eb="23">
      <t>ハイブン</t>
    </rPh>
    <phoneticPr fontId="3"/>
  </si>
  <si>
    <t>事業費</t>
    <rPh sb="0" eb="3">
      <t>ジギョウヒ</t>
    </rPh>
    <phoneticPr fontId="3"/>
  </si>
  <si>
    <t>事業費
（傾斜配分）</t>
    <rPh sb="0" eb="3">
      <t>ジギョウヒ</t>
    </rPh>
    <rPh sb="5" eb="7">
      <t>ケイシャ</t>
    </rPh>
    <rPh sb="7" eb="9">
      <t>ハイブン</t>
    </rPh>
    <phoneticPr fontId="3"/>
  </si>
  <si>
    <t>傾斜の有無</t>
    <rPh sb="0" eb="2">
      <t>ケイシャ</t>
    </rPh>
    <rPh sb="3" eb="5">
      <t>ウム</t>
    </rPh>
    <phoneticPr fontId="3"/>
  </si>
  <si>
    <t>対象となる附帯工事費</t>
    <rPh sb="0" eb="2">
      <t>タイショウ</t>
    </rPh>
    <rPh sb="5" eb="7">
      <t>フタイ</t>
    </rPh>
    <rPh sb="7" eb="10">
      <t>コウジヒ</t>
    </rPh>
    <phoneticPr fontId="6"/>
  </si>
  <si>
    <t>・運用管理用サーバ
・ネットワークコントローラ
・運用管理用サーバー設定
・ファイアーウォール等セキュリティソスト
・上記装置等に関する収容板・収容箱、取り付け金具等</t>
    <rPh sb="1" eb="3">
      <t>ウンヨウ</t>
    </rPh>
    <rPh sb="3" eb="6">
      <t>カンリヨウ</t>
    </rPh>
    <rPh sb="25" eb="27">
      <t>ウンヨウ</t>
    </rPh>
    <rPh sb="27" eb="30">
      <t>カンリヨウ</t>
    </rPh>
    <rPh sb="34" eb="36">
      <t>セッテイ</t>
    </rPh>
    <rPh sb="47" eb="48">
      <t>ナド</t>
    </rPh>
    <rPh sb="63" eb="64">
      <t>トウ</t>
    </rPh>
    <phoneticPr fontId="6"/>
  </si>
  <si>
    <t>・認証管理サーバ
・認証に係わる設定
・認証システムの構築
・認証クラウドに接続するための契約料
・上記装置等に関する収容板・収容箱、取り付け金具等</t>
    <rPh sb="20" eb="22">
      <t>ニンショウ</t>
    </rPh>
    <rPh sb="27" eb="29">
      <t>コウチク</t>
    </rPh>
    <rPh sb="31" eb="33">
      <t>ニンショウ</t>
    </rPh>
    <rPh sb="38" eb="40">
      <t>セツゾク</t>
    </rPh>
    <rPh sb="45" eb="48">
      <t>ケイヤクリョウ</t>
    </rPh>
    <phoneticPr fontId="3"/>
  </si>
  <si>
    <t>(イ) 局舎</t>
    <phoneticPr fontId="3"/>
  </si>
  <si>
    <t>(ア) 鉄塔</t>
    <phoneticPr fontId="3"/>
  </si>
  <si>
    <t>・ステーション用鉄柱・コンクリート柱・鋼管柱等（根かせを含む）
・避雷針
・接地線材
・上記装置等に関する収容板・収容箱、取り付け金具等</t>
    <rPh sb="22" eb="23">
      <t>ナド</t>
    </rPh>
    <rPh sb="48" eb="49">
      <t>トウ</t>
    </rPh>
    <phoneticPr fontId="6"/>
  </si>
  <si>
    <t>(ウ) 外構施設</t>
    <phoneticPr fontId="3"/>
  </si>
  <si>
    <t>・ステーションとセンター等を結ぶケーブル配管
・ステーションへの接近防止用の柵
・上記装置等に関する収容板・収容箱、取り付け金具等</t>
    <rPh sb="45" eb="46">
      <t>トウ</t>
    </rPh>
    <phoneticPr fontId="6"/>
  </si>
  <si>
    <t>・屋内に設置された信号用のケーブル（LANケーブル、構内光ケーブル等）
・屋内に設置された信号用のケーブルを支持するための配管、ケーブルラック等
・上記装置等に関する収容板・収容箱、取り付け金具等</t>
    <rPh sb="78" eb="79">
      <t>トウ</t>
    </rPh>
    <phoneticPr fontId="6"/>
  </si>
  <si>
    <t>(エ) 受電設備(電力引込み送電線を含む)</t>
    <phoneticPr fontId="3"/>
  </si>
  <si>
    <t>・受電装置（受電盤、分電盤、電線引き込み送電線等）の新設
・上記装置等に関する収容板・収容箱、取り付け金具等</t>
    <rPh sb="34" eb="35">
      <t>トウ</t>
    </rPh>
    <phoneticPr fontId="6"/>
  </si>
  <si>
    <t>(シ) 制御装置</t>
    <phoneticPr fontId="3"/>
  </si>
  <si>
    <t>原則、以下の方針で算出すること。</t>
    <rPh sb="0" eb="2">
      <t>ゲンソク</t>
    </rPh>
    <rPh sb="3" eb="5">
      <t>イカ</t>
    </rPh>
    <rPh sb="6" eb="8">
      <t>ホウシン</t>
    </rPh>
    <rPh sb="9" eb="11">
      <t>サンシュツ</t>
    </rPh>
    <phoneticPr fontId="3"/>
  </si>
  <si>
    <t>公衆無線ＬＡＮ環境整備事業における見積書の区分け（例）</t>
    <rPh sb="0" eb="2">
      <t>コウシュウ</t>
    </rPh>
    <rPh sb="2" eb="4">
      <t>ムセン</t>
    </rPh>
    <rPh sb="7" eb="9">
      <t>カンキョウ</t>
    </rPh>
    <rPh sb="9" eb="11">
      <t>セイビ</t>
    </rPh>
    <rPh sb="11" eb="13">
      <t>ジギョウ</t>
    </rPh>
    <rPh sb="25" eb="26">
      <t>レイ</t>
    </rPh>
    <phoneticPr fontId="6"/>
  </si>
  <si>
    <t>施設・設備を設置するために必要な用地の取得及び道路の
整備に要する経費（土地造成費を含む）</t>
    <rPh sb="0" eb="2">
      <t>シセツ</t>
    </rPh>
    <rPh sb="3" eb="5">
      <t>セツビ</t>
    </rPh>
    <rPh sb="6" eb="8">
      <t>セッチ</t>
    </rPh>
    <rPh sb="13" eb="15">
      <t>ヒツヨウ</t>
    </rPh>
    <rPh sb="16" eb="18">
      <t>ヨウチ</t>
    </rPh>
    <rPh sb="19" eb="21">
      <t>シュトク</t>
    </rPh>
    <rPh sb="21" eb="22">
      <t>オヨ</t>
    </rPh>
    <rPh sb="23" eb="25">
      <t>ドウロ</t>
    </rPh>
    <rPh sb="27" eb="29">
      <t>セイビ</t>
    </rPh>
    <rPh sb="30" eb="31">
      <t>ヨウ</t>
    </rPh>
    <rPh sb="33" eb="35">
      <t>ケイヒ</t>
    </rPh>
    <rPh sb="36" eb="38">
      <t>トチ</t>
    </rPh>
    <rPh sb="38" eb="40">
      <t>ゾウセイ</t>
    </rPh>
    <rPh sb="40" eb="41">
      <t>ヒ</t>
    </rPh>
    <rPh sb="42" eb="43">
      <t>フク</t>
    </rPh>
    <phoneticPr fontId="37"/>
  </si>
  <si>
    <t>Ⅲ</t>
    <phoneticPr fontId="3"/>
  </si>
  <si>
    <t>その他の経費</t>
    <rPh sb="2" eb="3">
      <t>タ</t>
    </rPh>
    <rPh sb="4" eb="6">
      <t>ケイヒ</t>
    </rPh>
    <phoneticPr fontId="3"/>
  </si>
  <si>
    <t>その他の経費小計（税抜）</t>
    <rPh sb="2" eb="3">
      <t>タ</t>
    </rPh>
    <rPh sb="4" eb="6">
      <t>ケイヒ</t>
    </rPh>
    <rPh sb="6" eb="8">
      <t>ショウケイ</t>
    </rPh>
    <rPh sb="9" eb="11">
      <t>ゼイヌ</t>
    </rPh>
    <phoneticPr fontId="3"/>
  </si>
  <si>
    <t>その他の経費</t>
    <rPh sb="2" eb="3">
      <t>ホカ</t>
    </rPh>
    <rPh sb="4" eb="6">
      <t>ケイヒ</t>
    </rPh>
    <phoneticPr fontId="3"/>
  </si>
  <si>
    <t>備考（按分率）</t>
    <rPh sb="0" eb="2">
      <t>ビコウ</t>
    </rPh>
    <rPh sb="3" eb="5">
      <t>アンブン</t>
    </rPh>
    <rPh sb="5" eb="6">
      <t>リツ</t>
    </rPh>
    <phoneticPr fontId="3"/>
  </si>
  <si>
    <t>その他事業を実施するために必要な経費</t>
    <rPh sb="2" eb="3">
      <t>タ</t>
    </rPh>
    <rPh sb="3" eb="5">
      <t>ジギョウ</t>
    </rPh>
    <rPh sb="6" eb="8">
      <t>ジッシ</t>
    </rPh>
    <rPh sb="13" eb="15">
      <t>ヒツヨウ</t>
    </rPh>
    <rPh sb="16" eb="18">
      <t>ケイヒ</t>
    </rPh>
    <phoneticPr fontId="38"/>
  </si>
  <si>
    <t>その他事業を実施するために必要な経費</t>
    <rPh sb="2" eb="3">
      <t>タ</t>
    </rPh>
    <rPh sb="3" eb="5">
      <t>ジギョウ</t>
    </rPh>
    <rPh sb="6" eb="8">
      <t>ジッシ</t>
    </rPh>
    <rPh sb="13" eb="15">
      <t>ヒツヨウ</t>
    </rPh>
    <rPh sb="16" eb="18">
      <t>ケイヒ</t>
    </rPh>
    <phoneticPr fontId="4"/>
  </si>
  <si>
    <t>その他事業を実施するために必要な経費</t>
    <phoneticPr fontId="4"/>
  </si>
  <si>
    <t>附帯工事費</t>
    <rPh sb="0" eb="2">
      <t>フタイ</t>
    </rPh>
    <rPh sb="2" eb="5">
      <t>コウジヒ</t>
    </rPh>
    <rPh sb="4" eb="5">
      <t>ヒ</t>
    </rPh>
    <phoneticPr fontId="4"/>
  </si>
  <si>
    <t>・ルータ
・L2／L3 スイッチ
・POEスイッチングハブ
・上記装置等に関する収容板・収容箱、取り付け金具等</t>
    <rPh sb="35" eb="36">
      <t>トウ</t>
    </rPh>
    <phoneticPr fontId="6"/>
  </si>
  <si>
    <t xml:space="preserve">1　電柱、2　接地線、3　屋外照明施設、4　マンホール、5　空調設備、6　監視設備、7　航空標識灯設備、8　消火設備、9　水道施設、10　貯水タンク、11　ろか器、12　洗面・手洗施設、13　仮眠施設、14　モニターテレビ、15　修理工具、16　混信対策防止装置、17　ゴーストキャンセラー、18　中継用固定無線装置、19　地下埋設設備、20　構内柱、21　１から２０までに掲げるものに類する施設・設備
</t>
    <rPh sb="164" eb="166">
      <t>マイセツ</t>
    </rPh>
    <phoneticPr fontId="6"/>
  </si>
  <si>
    <t>交付申請書別紙１第１３に記載する事業費及び国庫補助金申請額</t>
    <rPh sb="0" eb="2">
      <t>コウフ</t>
    </rPh>
    <rPh sb="2" eb="5">
      <t>シンセイショ</t>
    </rPh>
    <rPh sb="5" eb="7">
      <t>ベッシ</t>
    </rPh>
    <rPh sb="8" eb="9">
      <t>ダイ</t>
    </rPh>
    <rPh sb="12" eb="14">
      <t>キサイ</t>
    </rPh>
    <rPh sb="16" eb="19">
      <t>ジギョウヒ</t>
    </rPh>
    <rPh sb="19" eb="20">
      <t>オヨ</t>
    </rPh>
    <rPh sb="21" eb="23">
      <t>コッコ</t>
    </rPh>
    <rPh sb="23" eb="26">
      <t>ホジョキン</t>
    </rPh>
    <rPh sb="26" eb="28">
      <t>シンセイ</t>
    </rPh>
    <rPh sb="28" eb="29">
      <t>ガク</t>
    </rPh>
    <phoneticPr fontId="3"/>
  </si>
  <si>
    <t>現地調査費</t>
    <rPh sb="0" eb="2">
      <t>ゲンチ</t>
    </rPh>
    <rPh sb="2" eb="5">
      <t>チョウサヒ</t>
    </rPh>
    <phoneticPr fontId="4"/>
  </si>
  <si>
    <t>申請主体</t>
    <rPh sb="0" eb="2">
      <t>シンセイ</t>
    </rPh>
    <rPh sb="2" eb="4">
      <t>シュタイ</t>
    </rPh>
    <phoneticPr fontId="3"/>
  </si>
  <si>
    <t>地方公共団体</t>
    <rPh sb="0" eb="2">
      <t>チホウ</t>
    </rPh>
    <rPh sb="2" eb="4">
      <t>コウキョウ</t>
    </rPh>
    <rPh sb="4" eb="6">
      <t>ダンタイ</t>
    </rPh>
    <phoneticPr fontId="3"/>
  </si>
  <si>
    <t>第三セクター</t>
    <rPh sb="0" eb="1">
      <t>ダイ</t>
    </rPh>
    <rPh sb="1" eb="2">
      <t>サン</t>
    </rPh>
    <phoneticPr fontId="3"/>
  </si>
  <si>
    <t>その他（下のセルに補助率を入力）</t>
    <rPh sb="2" eb="3">
      <t>タ</t>
    </rPh>
    <rPh sb="4" eb="5">
      <t>シタ</t>
    </rPh>
    <rPh sb="9" eb="12">
      <t>ホジョリツ</t>
    </rPh>
    <rPh sb="13" eb="15">
      <t>ニュウリョク</t>
    </rPh>
    <phoneticPr fontId="3"/>
  </si>
  <si>
    <t>補助率</t>
    <rPh sb="0" eb="3">
      <t>ホジョリツ</t>
    </rPh>
    <phoneticPr fontId="3"/>
  </si>
  <si>
    <t>（ス）</t>
    <phoneticPr fontId="37"/>
  </si>
  <si>
    <t>件名：平成３０年度　無線システム普及支援事業費等補助金</t>
    <rPh sb="0" eb="2">
      <t>ケンメイ</t>
    </rPh>
    <rPh sb="3" eb="5">
      <t>ヘイセイ</t>
    </rPh>
    <rPh sb="7" eb="9">
      <t>ネンド</t>
    </rPh>
    <rPh sb="10" eb="12">
      <t>ムセン</t>
    </rPh>
    <rPh sb="16" eb="18">
      <t>フキュウ</t>
    </rPh>
    <rPh sb="18" eb="20">
      <t>シエン</t>
    </rPh>
    <rPh sb="20" eb="23">
      <t>ジギョウヒ</t>
    </rPh>
    <rPh sb="23" eb="24">
      <t>トウ</t>
    </rPh>
    <rPh sb="24" eb="27">
      <t>ホジョキン</t>
    </rPh>
    <phoneticPr fontId="3"/>
  </si>
  <si>
    <t>見積額（補助対象）</t>
    <rPh sb="0" eb="2">
      <t>ミツモリ</t>
    </rPh>
    <rPh sb="2" eb="3">
      <t>ガク</t>
    </rPh>
    <rPh sb="4" eb="6">
      <t>ホジョ</t>
    </rPh>
    <rPh sb="6" eb="8">
      <t>タイショウ</t>
    </rPh>
    <phoneticPr fontId="4"/>
  </si>
  <si>
    <t>見積額（補助対象外）</t>
    <rPh sb="0" eb="3">
      <t>ミツモリガク</t>
    </rPh>
    <rPh sb="4" eb="6">
      <t>ホジョ</t>
    </rPh>
    <rPh sb="6" eb="9">
      <t>タイショウガイ</t>
    </rPh>
    <phoneticPr fontId="3"/>
  </si>
  <si>
    <t>附帯工事費</t>
    <rPh sb="0" eb="2">
      <t>フタイ</t>
    </rPh>
    <rPh sb="2" eb="4">
      <t>コウジ</t>
    </rPh>
    <rPh sb="4" eb="5">
      <t>ヒ</t>
    </rPh>
    <phoneticPr fontId="37"/>
  </si>
  <si>
    <t>施設・設備費小計</t>
    <rPh sb="0" eb="2">
      <t>シセツ</t>
    </rPh>
    <rPh sb="3" eb="6">
      <t>セツビヒ</t>
    </rPh>
    <rPh sb="6" eb="8">
      <t>コバカリ</t>
    </rPh>
    <phoneticPr fontId="4"/>
  </si>
  <si>
    <t>用地取得費・道路費小計</t>
    <rPh sb="0" eb="2">
      <t>ヨウチ</t>
    </rPh>
    <rPh sb="2" eb="5">
      <t>シュトクヒ</t>
    </rPh>
    <rPh sb="6" eb="8">
      <t>ドウロ</t>
    </rPh>
    <rPh sb="8" eb="9">
      <t>ヒ</t>
    </rPh>
    <rPh sb="9" eb="11">
      <t>コバカリ</t>
    </rPh>
    <phoneticPr fontId="4"/>
  </si>
  <si>
    <t>その他の経費小計</t>
    <rPh sb="2" eb="3">
      <t>タ</t>
    </rPh>
    <rPh sb="4" eb="6">
      <t>ケイヒ</t>
    </rPh>
    <rPh sb="6" eb="8">
      <t>ショウケイ</t>
    </rPh>
    <phoneticPr fontId="3"/>
  </si>
  <si>
    <r>
      <t>①</t>
    </r>
    <r>
      <rPr>
        <sz val="11"/>
        <color rgb="FFFF0000"/>
        <rFont val="ＭＳ Ｐ明朝"/>
        <family val="1"/>
        <charset val="128"/>
      </rPr>
      <t>複数者から提出された相見積り</t>
    </r>
    <r>
      <rPr>
        <sz val="11"/>
        <color theme="1"/>
        <rFont val="ＭＳ Ｐ明朝"/>
        <family val="1"/>
        <charset val="128"/>
      </rPr>
      <t>を比べ、見積額の合計が最も安い見積り（最安見積り）を確認。</t>
    </r>
    <rPh sb="1" eb="3">
      <t>フクスウ</t>
    </rPh>
    <rPh sb="11" eb="12">
      <t>アイ</t>
    </rPh>
    <phoneticPr fontId="3"/>
  </si>
  <si>
    <t>※公的基準で算出できる工事費が人件費単価のみで、数量（人日、日数等）が無い場合は、人件費単価のみを比較し、</t>
    <rPh sb="1" eb="3">
      <t>コウテキ</t>
    </rPh>
    <rPh sb="3" eb="5">
      <t>キジュン</t>
    </rPh>
    <rPh sb="6" eb="8">
      <t>サンシュツ</t>
    </rPh>
    <rPh sb="11" eb="14">
      <t>コウジヒ</t>
    </rPh>
    <rPh sb="15" eb="18">
      <t>ジンケンヒ</t>
    </rPh>
    <rPh sb="18" eb="20">
      <t>タンカ</t>
    </rPh>
    <rPh sb="24" eb="26">
      <t>スウリョウ</t>
    </rPh>
    <rPh sb="35" eb="36">
      <t>ナ</t>
    </rPh>
    <rPh sb="37" eb="39">
      <t>バアイ</t>
    </rPh>
    <rPh sb="41" eb="44">
      <t>ジンケンヒ</t>
    </rPh>
    <rPh sb="44" eb="46">
      <t>タンカ</t>
    </rPh>
    <rPh sb="49" eb="51">
      <t>ヒカク</t>
    </rPh>
    <phoneticPr fontId="3"/>
  </si>
  <si>
    <t>　　各機器等の工事費ごとで最安見積りの人件費単価と公的基準の人件費単価のうち安い人件費単価を採用し、数量（人日、日数等）は最安見積りを採用。</t>
    <phoneticPr fontId="3"/>
  </si>
  <si>
    <t>①相見積書の比較</t>
    <rPh sb="1" eb="2">
      <t>アイ</t>
    </rPh>
    <rPh sb="2" eb="5">
      <t>ミツモリショ</t>
    </rPh>
    <rPh sb="4" eb="5">
      <t>ショ</t>
    </rPh>
    <rPh sb="6" eb="8">
      <t>ヒカク</t>
    </rPh>
    <phoneticPr fontId="3"/>
  </si>
  <si>
    <t>項　　目</t>
    <phoneticPr fontId="4"/>
  </si>
  <si>
    <t>全体（整備事業及び一体施工工事）</t>
    <rPh sb="0" eb="2">
      <t>ゼンタイ</t>
    </rPh>
    <rPh sb="3" eb="5">
      <t>セイビ</t>
    </rPh>
    <rPh sb="5" eb="7">
      <t>ジギョウ</t>
    </rPh>
    <rPh sb="7" eb="8">
      <t>オヨ</t>
    </rPh>
    <rPh sb="9" eb="11">
      <t>イッタイ</t>
    </rPh>
    <rPh sb="11" eb="13">
      <t>セコウ</t>
    </rPh>
    <rPh sb="13" eb="15">
      <t>コウジ</t>
    </rPh>
    <phoneticPr fontId="3"/>
  </si>
  <si>
    <t>公的基準</t>
    <rPh sb="0" eb="2">
      <t>コウテキ</t>
    </rPh>
    <rPh sb="2" eb="4">
      <t>キジュン</t>
    </rPh>
    <phoneticPr fontId="3"/>
  </si>
  <si>
    <t>採用単価</t>
    <rPh sb="0" eb="2">
      <t>サイヨウ</t>
    </rPh>
    <phoneticPr fontId="3"/>
  </si>
  <si>
    <t>Ⅰ</t>
    <phoneticPr fontId="4"/>
  </si>
  <si>
    <t>（ア）</t>
    <phoneticPr fontId="3"/>
  </si>
  <si>
    <t>（イ）</t>
    <phoneticPr fontId="3"/>
  </si>
  <si>
    <t>（ウ）</t>
    <phoneticPr fontId="3"/>
  </si>
  <si>
    <t>（ク）</t>
    <phoneticPr fontId="3"/>
  </si>
  <si>
    <t>ケーブル</t>
    <phoneticPr fontId="4"/>
  </si>
  <si>
    <t>（ケ）</t>
    <phoneticPr fontId="3"/>
  </si>
  <si>
    <t>（コ）</t>
    <phoneticPr fontId="3"/>
  </si>
  <si>
    <t>（サ）</t>
    <phoneticPr fontId="3"/>
  </si>
  <si>
    <t>監視装置</t>
    <phoneticPr fontId="4"/>
  </si>
  <si>
    <t>（シ）</t>
    <phoneticPr fontId="3"/>
  </si>
  <si>
    <t>制御装置</t>
    <phoneticPr fontId="4"/>
  </si>
  <si>
    <t>（ス）</t>
    <phoneticPr fontId="3"/>
  </si>
  <si>
    <t>その他事業を実施するために必要な経費</t>
    <phoneticPr fontId="4"/>
  </si>
  <si>
    <t xml:space="preserve"> </t>
    <phoneticPr fontId="4"/>
  </si>
  <si>
    <t>（ア）</t>
    <phoneticPr fontId="3"/>
  </si>
  <si>
    <t>（イ）</t>
    <phoneticPr fontId="3"/>
  </si>
  <si>
    <t>（ウ）</t>
    <phoneticPr fontId="3"/>
  </si>
  <si>
    <t>（エ）</t>
    <phoneticPr fontId="3"/>
  </si>
  <si>
    <t>（オ）</t>
    <phoneticPr fontId="3"/>
  </si>
  <si>
    <t xml:space="preserve"> </t>
    <phoneticPr fontId="4"/>
  </si>
  <si>
    <t xml:space="preserve"> </t>
    <phoneticPr fontId="4"/>
  </si>
  <si>
    <t>（カ）</t>
    <phoneticPr fontId="3"/>
  </si>
  <si>
    <t>（キ）</t>
    <phoneticPr fontId="3"/>
  </si>
  <si>
    <t>（ク）</t>
    <phoneticPr fontId="3"/>
  </si>
  <si>
    <t>ケーブル</t>
    <phoneticPr fontId="4"/>
  </si>
  <si>
    <t>（ケ）</t>
    <phoneticPr fontId="3"/>
  </si>
  <si>
    <t>(コ）</t>
    <phoneticPr fontId="3"/>
  </si>
  <si>
    <t>（サ）</t>
    <phoneticPr fontId="3"/>
  </si>
  <si>
    <t>監視装置</t>
    <phoneticPr fontId="4"/>
  </si>
  <si>
    <t>（シ）</t>
    <phoneticPr fontId="3"/>
  </si>
  <si>
    <t>（ス）</t>
    <phoneticPr fontId="3"/>
  </si>
  <si>
    <t xml:space="preserve"> </t>
    <phoneticPr fontId="4"/>
  </si>
  <si>
    <t>（セ）</t>
    <phoneticPr fontId="3"/>
  </si>
  <si>
    <t xml:space="preserve"> </t>
    <phoneticPr fontId="4"/>
  </si>
  <si>
    <t>（ソ）</t>
    <phoneticPr fontId="3"/>
  </si>
  <si>
    <t>一般管理費</t>
    <rPh sb="0" eb="2">
      <t>イッパン</t>
    </rPh>
    <rPh sb="2" eb="5">
      <t>カンリヒ</t>
    </rPh>
    <phoneticPr fontId="4"/>
  </si>
  <si>
    <t>小計</t>
    <rPh sb="0" eb="2">
      <t>コバカリ</t>
    </rPh>
    <phoneticPr fontId="4"/>
  </si>
  <si>
    <t>Ⅱ</t>
    <phoneticPr fontId="4"/>
  </si>
  <si>
    <t>施設・設備を設置するために必要な用地の取得及び道路の
整備に要する経費（土地造成費を含む）</t>
    <rPh sb="0" eb="2">
      <t>シセツ</t>
    </rPh>
    <rPh sb="3" eb="5">
      <t>セツビ</t>
    </rPh>
    <rPh sb="6" eb="8">
      <t>セッチ</t>
    </rPh>
    <rPh sb="13" eb="15">
      <t>ヒツヨウ</t>
    </rPh>
    <rPh sb="16" eb="18">
      <t>ヨウチ</t>
    </rPh>
    <rPh sb="19" eb="21">
      <t>シュトク</t>
    </rPh>
    <rPh sb="21" eb="22">
      <t>オヨ</t>
    </rPh>
    <rPh sb="23" eb="25">
      <t>ドウロ</t>
    </rPh>
    <rPh sb="27" eb="29">
      <t>セイビ</t>
    </rPh>
    <rPh sb="30" eb="31">
      <t>ヨウ</t>
    </rPh>
    <rPh sb="33" eb="35">
      <t>ケイヒ</t>
    </rPh>
    <rPh sb="36" eb="38">
      <t>トチ</t>
    </rPh>
    <rPh sb="38" eb="40">
      <t>ゾウセイ</t>
    </rPh>
    <rPh sb="40" eb="41">
      <t>ヒ</t>
    </rPh>
    <rPh sb="42" eb="43">
      <t>フク</t>
    </rPh>
    <phoneticPr fontId="6"/>
  </si>
  <si>
    <t>（イ）</t>
    <phoneticPr fontId="3"/>
  </si>
  <si>
    <t>（ウ）</t>
    <phoneticPr fontId="4"/>
  </si>
  <si>
    <t>②相見積事業者における作業員等の労務単価の確認</t>
    <rPh sb="1" eb="2">
      <t>アイ</t>
    </rPh>
    <rPh sb="2" eb="4">
      <t>ミツモリ</t>
    </rPh>
    <rPh sb="4" eb="7">
      <t>ジギョウシャ</t>
    </rPh>
    <rPh sb="21" eb="23">
      <t>カクニン</t>
    </rPh>
    <phoneticPr fontId="3"/>
  </si>
  <si>
    <t>項　　目</t>
    <phoneticPr fontId="4"/>
  </si>
  <si>
    <t>単価を採用する見積の根拠</t>
    <rPh sb="0" eb="2">
      <t>タンカ</t>
    </rPh>
    <rPh sb="3" eb="5">
      <t>サイヨウ</t>
    </rPh>
    <rPh sb="7" eb="9">
      <t>ミツモリ</t>
    </rPh>
    <rPh sb="10" eb="12">
      <t>コンキョ</t>
    </rPh>
    <phoneticPr fontId="3"/>
  </si>
  <si>
    <t>最安見積もり（見積○○社）</t>
    <rPh sb="0" eb="1">
      <t>サイ</t>
    </rPh>
    <rPh sb="1" eb="2">
      <t>ヤス</t>
    </rPh>
    <rPh sb="2" eb="4">
      <t>ミツ</t>
    </rPh>
    <rPh sb="7" eb="9">
      <t>ミツ</t>
    </rPh>
    <rPh sb="11" eb="12">
      <t>シャ</t>
    </rPh>
    <phoneticPr fontId="6"/>
  </si>
  <si>
    <t>見　積　書　</t>
    <rPh sb="0" eb="1">
      <t>ミ</t>
    </rPh>
    <rPh sb="2" eb="3">
      <t>セキ</t>
    </rPh>
    <rPh sb="4" eb="5">
      <t>ショ</t>
    </rPh>
    <phoneticPr fontId="4"/>
  </si>
  <si>
    <t>単価積算説明資料</t>
    <rPh sb="0" eb="2">
      <t>タンカ</t>
    </rPh>
    <rPh sb="2" eb="4">
      <t>セキサン</t>
    </rPh>
    <rPh sb="4" eb="6">
      <t>セツメイ</t>
    </rPh>
    <rPh sb="6" eb="8">
      <t>シリョウ</t>
    </rPh>
    <phoneticPr fontId="3"/>
  </si>
  <si>
    <t>Ⅰ．施設・設備費</t>
    <phoneticPr fontId="3"/>
  </si>
  <si>
    <t>Ⅱ．用地取得費・道路費</t>
    <phoneticPr fontId="3"/>
  </si>
  <si>
    <t>①</t>
    <phoneticPr fontId="37"/>
  </si>
  <si>
    <t>②</t>
    <phoneticPr fontId="37"/>
  </si>
  <si>
    <t>③</t>
    <phoneticPr fontId="37"/>
  </si>
  <si>
    <t>①に掲げるもののほか、附帯施設（大臣が別に定める施設・設備）の
設置に要する経費</t>
    <rPh sb="2" eb="3">
      <t>カカ</t>
    </rPh>
    <rPh sb="11" eb="13">
      <t>フタイ</t>
    </rPh>
    <rPh sb="13" eb="15">
      <t>シセツ</t>
    </rPh>
    <rPh sb="16" eb="18">
      <t>ダイジン</t>
    </rPh>
    <rPh sb="19" eb="20">
      <t>ベツ</t>
    </rPh>
    <rPh sb="21" eb="22">
      <t>サダ</t>
    </rPh>
    <rPh sb="24" eb="26">
      <t>シセツ</t>
    </rPh>
    <rPh sb="27" eb="29">
      <t>セツビ</t>
    </rPh>
    <rPh sb="32" eb="34">
      <t>セッチ</t>
    </rPh>
    <rPh sb="35" eb="36">
      <t>ヨウ</t>
    </rPh>
    <rPh sb="38" eb="40">
      <t>ケイヒ</t>
    </rPh>
    <phoneticPr fontId="37"/>
  </si>
  <si>
    <t>①</t>
    <phoneticPr fontId="3"/>
  </si>
  <si>
    <t>②</t>
    <phoneticPr fontId="3"/>
  </si>
  <si>
    <t>③</t>
    <phoneticPr fontId="3"/>
  </si>
  <si>
    <t>①に掲げるもののほか、附帯施設（大臣が別に定める施設・設備）の設置に要する費用</t>
    <rPh sb="2" eb="3">
      <t>カカ</t>
    </rPh>
    <rPh sb="11" eb="13">
      <t>フタイ</t>
    </rPh>
    <rPh sb="13" eb="15">
      <t>シセツ</t>
    </rPh>
    <rPh sb="16" eb="18">
      <t>ダイジン</t>
    </rPh>
    <rPh sb="19" eb="20">
      <t>ベツ</t>
    </rPh>
    <rPh sb="21" eb="22">
      <t>サダ</t>
    </rPh>
    <rPh sb="24" eb="26">
      <t>シセツ</t>
    </rPh>
    <rPh sb="27" eb="29">
      <t>セツビ</t>
    </rPh>
    <rPh sb="31" eb="33">
      <t>セッチ</t>
    </rPh>
    <rPh sb="34" eb="35">
      <t>ヨウ</t>
    </rPh>
    <rPh sb="37" eb="39">
      <t>ヒヨウ</t>
    </rPh>
    <phoneticPr fontId="3"/>
  </si>
  <si>
    <t>②各機器費について、「建設物価」等の公的な根拠資料で算出できる機器費を確認し、最安見積りと公的な根拠資料で算出した機器費を比較し、安い方の各機器費を採用。</t>
    <rPh sb="1" eb="4">
      <t>カクキキ</t>
    </rPh>
    <rPh sb="4" eb="5">
      <t>ヒ</t>
    </rPh>
    <rPh sb="11" eb="13">
      <t>ケンセツ</t>
    </rPh>
    <rPh sb="13" eb="15">
      <t>ブッカ</t>
    </rPh>
    <rPh sb="16" eb="17">
      <t>トウ</t>
    </rPh>
    <rPh sb="18" eb="20">
      <t>コウテキ</t>
    </rPh>
    <rPh sb="21" eb="23">
      <t>コンキョ</t>
    </rPh>
    <rPh sb="23" eb="25">
      <t>シリョウ</t>
    </rPh>
    <rPh sb="26" eb="28">
      <t>サンシュツ</t>
    </rPh>
    <rPh sb="31" eb="33">
      <t>キキ</t>
    </rPh>
    <rPh sb="33" eb="34">
      <t>ヒ</t>
    </rPh>
    <rPh sb="35" eb="37">
      <t>カクニン</t>
    </rPh>
    <rPh sb="39" eb="41">
      <t>サイヤス</t>
    </rPh>
    <rPh sb="41" eb="43">
      <t>ミツモリ</t>
    </rPh>
    <rPh sb="45" eb="47">
      <t>コウテキ</t>
    </rPh>
    <rPh sb="48" eb="50">
      <t>コンキョ</t>
    </rPh>
    <rPh sb="50" eb="52">
      <t>シリョウ</t>
    </rPh>
    <rPh sb="53" eb="55">
      <t>サンシュツ</t>
    </rPh>
    <rPh sb="57" eb="59">
      <t>キキ</t>
    </rPh>
    <rPh sb="59" eb="60">
      <t>ヒ</t>
    </rPh>
    <rPh sb="61" eb="63">
      <t>ヒカク</t>
    </rPh>
    <rPh sb="65" eb="66">
      <t>ヤス</t>
    </rPh>
    <rPh sb="67" eb="68">
      <t>ホウ</t>
    </rPh>
    <rPh sb="69" eb="72">
      <t>カクキキ</t>
    </rPh>
    <rPh sb="72" eb="73">
      <t>ヒ</t>
    </rPh>
    <rPh sb="74" eb="76">
      <t>サイヨウ</t>
    </rPh>
    <phoneticPr fontId="3"/>
  </si>
  <si>
    <t>Ｗｉ－Ｆｉステーションに搭載する街路灯、サイネージ
※監視カメラ・防災スピーカーは補助対象外</t>
    <rPh sb="27" eb="29">
      <t>カンシ</t>
    </rPh>
    <rPh sb="33" eb="35">
      <t>ボウサイ</t>
    </rPh>
    <rPh sb="41" eb="43">
      <t>ホジョ</t>
    </rPh>
    <rPh sb="43" eb="46">
      <t>タイショウガイ</t>
    </rPh>
    <phoneticPr fontId="6"/>
  </si>
  <si>
    <t>補助対象外部分</t>
    <rPh sb="0" eb="2">
      <t>ホジョ</t>
    </rPh>
    <rPh sb="2" eb="4">
      <t>タイショウ</t>
    </rPh>
    <rPh sb="4" eb="5">
      <t>ガイ</t>
    </rPh>
    <rPh sb="5" eb="7">
      <t>ブブン</t>
    </rPh>
    <phoneticPr fontId="4"/>
  </si>
  <si>
    <t>①　無線通信に必要な次の施設・設備の設置に要する経費</t>
    <rPh sb="2" eb="4">
      <t>ムセン</t>
    </rPh>
    <rPh sb="4" eb="6">
      <t>ツウシン</t>
    </rPh>
    <rPh sb="7" eb="9">
      <t>ヒツヨウ</t>
    </rPh>
    <rPh sb="10" eb="11">
      <t>ツギ</t>
    </rPh>
    <rPh sb="12" eb="14">
      <t>シセツ</t>
    </rPh>
    <rPh sb="15" eb="17">
      <t>セツビ</t>
    </rPh>
    <rPh sb="18" eb="20">
      <t>セッチ</t>
    </rPh>
    <rPh sb="21" eb="22">
      <t>ヨウ</t>
    </rPh>
    <rPh sb="24" eb="26">
      <t>ケイヒ</t>
    </rPh>
    <phoneticPr fontId="6"/>
  </si>
  <si>
    <t>　鉄柱・コンクリート柱等（Ｗｉ－Ｆｉステーションの設置に係るものを含む）を整備する際に必要となる設備</t>
    <rPh sb="1" eb="3">
      <t>テッチュウ</t>
    </rPh>
    <rPh sb="25" eb="27">
      <t>セッチ</t>
    </rPh>
    <rPh sb="28" eb="29">
      <t>カカ</t>
    </rPh>
    <rPh sb="33" eb="34">
      <t>フク</t>
    </rPh>
    <phoneticPr fontId="6"/>
  </si>
  <si>
    <t>　通信映像等の送受信、中継等の拠点となる施設
○屋内設置型（施設内の一部に中継機器およびラック等を設置）
○屋外設置型（屋外に専用ボックスや施設を設置）
　また、支援対象となる施設に係る工事項目は次のとおりである。
○床上げ工事……電源、構内伝送路等の配線を収容可能とする二重床化、仕上げ工事　等
○空調設備工事…空調機の設置工事、配管工事　等
○電源設備工事…電源の増設工事、配線工事　等
○躯体補強工事…床荷重増加に対応するための床下の梁増強工事　等
○内装工事………間仕切り工事（壁等の設置）、天井工事　等
○撤去工事………配線の撤去工事、産廃処理費用　等</t>
    <phoneticPr fontId="6"/>
  </si>
  <si>
    <t>・市役所等のセンターにサーバー等を収容するラック新設
・サーバー等の追加による電源設備等の改修工事に関する設備・配線
・上記装置等に関する収容板・収容箱、取り付け金具等</t>
    <rPh sb="64" eb="65">
      <t>トウ</t>
    </rPh>
    <phoneticPr fontId="6"/>
  </si>
  <si>
    <t>　鉄柱・コンクリート柱等を建設する際に設置する柵、フェンス、擁壁、外部から引き込まれるケーブル配管、ハンドホール、排水設備、舗装</t>
    <phoneticPr fontId="6"/>
  </si>
  <si>
    <t>　センター・局舎施設及びアクセスポイント設置施設等において、各機器への電源を安定供給するための設備
○受電装置（受電盤、分電盤、電線引き込み送電線）</t>
    <phoneticPr fontId="3"/>
  </si>
  <si>
    <t>　各種データを、電波により送受信可能な形式に変換することにより、アンテナを経由して送受信を行うための送受信設備及びアンテナ設備から構成される装置　等
※いわゆるＷｉ－Ｆｉアクセスポイントは、本項のこと。</t>
    <phoneticPr fontId="3"/>
  </si>
  <si>
    <t>・Ｗｉ－Ｆｉ装置
・Ｗｉ－Ｆｉ装置に係る設定・調整費
・Ｗｉ－Ｆｉ装置用アンテナ
・Ｗｉ－Ｆｉ装置用同軸ケーブル
・Ｗｉ－Ｆｉ装置用同軸避雷器
・上記装置等に関する収容板・収容箱、取り付け金具等</t>
    <rPh sb="15" eb="17">
      <t>ソウチ</t>
    </rPh>
    <rPh sb="18" eb="19">
      <t>カカ</t>
    </rPh>
    <rPh sb="20" eb="22">
      <t>セッテイ</t>
    </rPh>
    <rPh sb="23" eb="25">
      <t>チョウセイ</t>
    </rPh>
    <rPh sb="25" eb="26">
      <t>ヒ</t>
    </rPh>
    <rPh sb="77" eb="78">
      <t>トウ</t>
    </rPh>
    <phoneticPr fontId="6"/>
  </si>
  <si>
    <t>　伝送路設備又は構内伝送路を通じてデータや映像情報等を伝送するための装置
○ルータ
○L2／L3スイッチ</t>
    <phoneticPr fontId="3"/>
  </si>
  <si>
    <t>　センター・局舎施設から鉄柱・コンクリート柱までの間等、各種データや映像情報等を伝送するための線路設備
○線路（光ファイバーケーブル、メタルケーブル、同軸ケーブル、固定無線アクセス装置、ノード、引込み線、クロージャ、カプラ、保安器等）
※　伝送路の距離について、具体的な上限は設けていないが、事業目的に鑑みて、必要最低限の足回り回線のみ補助対象としており、回線の多重化や迂回路等の整備は補助対象外。
※　アクセスポイントを設置する施設内の回線（構内伝送路）は、基本的には補助対象と考えられるが、効率的なルートで配線を行う必要がある（アクセスポイントの設置位置の検討も必要）。
※　構外伝送路については、利用可能な既設回線が無い場合、最寄りの通信網までの回線整備は補助対象となり得るが（無線設備での整備が効率的である場合は、無線設備を整備）、他の事業と回線を共用する場合は、費用按分となる。</t>
    <rPh sb="178" eb="180">
      <t>カイセン</t>
    </rPh>
    <rPh sb="181" eb="184">
      <t>タジュウカ</t>
    </rPh>
    <rPh sb="185" eb="188">
      <t>ウカイロ</t>
    </rPh>
    <rPh sb="188" eb="189">
      <t>トウ</t>
    </rPh>
    <rPh sb="190" eb="192">
      <t>セイビ</t>
    </rPh>
    <rPh sb="193" eb="195">
      <t>ホジョ</t>
    </rPh>
    <rPh sb="195" eb="198">
      <t>タイショウガイ</t>
    </rPh>
    <phoneticPr fontId="3"/>
  </si>
  <si>
    <t>・屋外に設置された光ファイーバーケーブル（ケーブルを設置するために必要な部材を含む。）
・建物とＷｉ－Ｆｉ装置を接続するLAN線（LAN線を設置するために必要な部材を含む。）
・通信事業者との回線契約費、工事
・FWA送受信機
・FWA送受信機用アンテナ
・FWA送受信機用同軸ケーブル
・FWA送受信機用同軸避雷器
・上記装置等に関する収容板・収容箱、取り付け金具等</t>
    <rPh sb="96" eb="98">
      <t>カイセン</t>
    </rPh>
    <rPh sb="100" eb="101">
      <t>ヒ</t>
    </rPh>
    <rPh sb="164" eb="165">
      <t>トウ</t>
    </rPh>
    <phoneticPr fontId="6"/>
  </si>
  <si>
    <t>(ク) ケーブル</t>
    <phoneticPr fontId="3"/>
  </si>
  <si>
    <t>　センター・局舎施設内及びアクセスポイント設置施設内等において整備する送受信装置等の各種データや映像情報等を伝送するために必要なケーブル、配管、ケーブルラック等
○LAN ケーブル
○構内光ケーブル
※　屋外に設置された通信ケーブルは、本項目ではなく、（キ）　伝送用専用線に該当する。</t>
    <rPh sb="11" eb="12">
      <t>オヨ</t>
    </rPh>
    <rPh sb="21" eb="23">
      <t>セッチ</t>
    </rPh>
    <rPh sb="23" eb="26">
      <t>シセツナイ</t>
    </rPh>
    <rPh sb="102" eb="104">
      <t>オクガイ</t>
    </rPh>
    <rPh sb="105" eb="107">
      <t>セッチ</t>
    </rPh>
    <rPh sb="110" eb="112">
      <t>ツウシン</t>
    </rPh>
    <rPh sb="118" eb="121">
      <t>ホンコウモク</t>
    </rPh>
    <rPh sb="130" eb="133">
      <t>デンソウヨウ</t>
    </rPh>
    <rPh sb="133" eb="136">
      <t>センヨウセン</t>
    </rPh>
    <rPh sb="137" eb="139">
      <t>ガイトウ</t>
    </rPh>
    <phoneticPr fontId="3"/>
  </si>
  <si>
    <t xml:space="preserve">　センター・局舎施設から鉄柱・コンクリート柱までの間等、各種データや映像情報等を伝送するための中継装置や増幅装置等
○中継装置、増幅器（海底中継装置を含む）
○分岐装置／海底分岐装置（スプリッタ等）
</t>
    <phoneticPr fontId="3"/>
  </si>
  <si>
    <t>　センター・局舎施設及びアクセスポイント設置施設等において、各機器への電源を安定供給するための設備
○電源装置（予備電源、耐電トランス、整流器、無停電電源装置、太陽光発電設備、蓄電池等）
○電源ケーブル
※　非常用電源（蓄電池・UPS）については、各事業目的に必要な時間の対応となっており、非常通信確保のためのガイド・マニュアル（平成27年7月）等を参照し、必要最低限の時間とすること。また、特殊事情がない限り、最大72時間を超えないこと。</t>
    <rPh sb="95" eb="97">
      <t>デンゲン</t>
    </rPh>
    <rPh sb="145" eb="147">
      <t>ヒジョウ</t>
    </rPh>
    <rPh sb="147" eb="149">
      <t>ツウシン</t>
    </rPh>
    <rPh sb="149" eb="151">
      <t>カクホ</t>
    </rPh>
    <rPh sb="165" eb="167">
      <t>ヘイセイ</t>
    </rPh>
    <rPh sb="169" eb="170">
      <t>ネン</t>
    </rPh>
    <rPh sb="171" eb="172">
      <t>ガツ</t>
    </rPh>
    <rPh sb="173" eb="174">
      <t>トウ</t>
    </rPh>
    <rPh sb="175" eb="177">
      <t>サンショウ</t>
    </rPh>
    <rPh sb="179" eb="181">
      <t>ヒツヨウ</t>
    </rPh>
    <rPh sb="181" eb="184">
      <t>サイテイゲン</t>
    </rPh>
    <rPh sb="185" eb="187">
      <t>ジカン</t>
    </rPh>
    <phoneticPr fontId="3"/>
  </si>
  <si>
    <t>・電源装置（予備電源、無停電電源装置、太陽光発電設備、蓄電池等）
・POE電源ユニット（POEスイッチングハブは（カ）　送受信機に区分）
・上記装置等に関する収容板・収容箱、取り付け金具等</t>
    <rPh sb="28" eb="29">
      <t>デン</t>
    </rPh>
    <rPh sb="60" eb="63">
      <t>ソウジュシン</t>
    </rPh>
    <rPh sb="63" eb="64">
      <t>キ</t>
    </rPh>
    <rPh sb="65" eb="67">
      <t>クブン</t>
    </rPh>
    <phoneticPr fontId="3"/>
  </si>
  <si>
    <t>(サ) 監視装置</t>
    <phoneticPr fontId="3"/>
  </si>
  <si>
    <t>　ログ管理機能・セキュリティ対策等を有するサーバ、システム等（パッケージ購入費・ライセンス費等を含む）</t>
    <phoneticPr fontId="6"/>
  </si>
  <si>
    <t>　認証機能等を有するサーバ、システム等（パッケージ購入費・ライセンス費等を含む）</t>
    <phoneticPr fontId="3"/>
  </si>
  <si>
    <t>(ス) その他事業を実施するために必要な経費</t>
    <phoneticPr fontId="3"/>
  </si>
  <si>
    <t>　事業を実施するために必要となる設備等</t>
    <rPh sb="18" eb="19">
      <t>トウ</t>
    </rPh>
    <phoneticPr fontId="6"/>
  </si>
  <si>
    <t>②　①に掲げるもののほか、附帯施設(大臣が別に定める施設・設備)の設置に要する経費（これらについては、要綱上の補足事項別紙に掲載している）</t>
    <phoneticPr fontId="6"/>
  </si>
  <si>
    <t>※「１から２１までの施設・設備及びそれらに類する施設・設備」が附帯施設(大臣が別に定める施設・設備)に該当する。</t>
    <phoneticPr fontId="3"/>
  </si>
  <si>
    <t>対象となる機器・工事等</t>
    <phoneticPr fontId="6"/>
  </si>
  <si>
    <t>③   附帯工事費　</t>
    <phoneticPr fontId="6"/>
  </si>
  <si>
    <r>
      <rPr>
        <b/>
        <sz val="10.5"/>
        <rFont val="ＭＳ Ｐゴシック"/>
        <family val="3"/>
        <charset val="128"/>
      </rPr>
      <t xml:space="preserve">①に掲げた施設・設備・工事等に係る設置費・調整費・工事費等
事業の工事全般に係る以下の経費
</t>
    </r>
    <r>
      <rPr>
        <sz val="10.5"/>
        <rFont val="ＭＳ Ｐゴシック"/>
        <family val="3"/>
        <charset val="128"/>
      </rPr>
      <t>○無線アクセス装置や認証システム等の設定調整費等
○調査設計費
○交付決定後に実施する現場調査・詳細設計
○施工・構築費
○改修補強費
○施設及び電柱等の改修・補強に係る経費
○一般管理費</t>
    </r>
    <rPh sb="47" eb="49">
      <t>ムセン</t>
    </rPh>
    <rPh sb="53" eb="55">
      <t>ソウチ</t>
    </rPh>
    <rPh sb="56" eb="58">
      <t>ニンショウ</t>
    </rPh>
    <rPh sb="62" eb="63">
      <t>トウ</t>
    </rPh>
    <rPh sb="64" eb="66">
      <t>セッテイ</t>
    </rPh>
    <rPh sb="66" eb="68">
      <t>チョウセイ</t>
    </rPh>
    <rPh sb="68" eb="69">
      <t>ヒ</t>
    </rPh>
    <rPh sb="69" eb="70">
      <t>トウ</t>
    </rPh>
    <rPh sb="72" eb="74">
      <t>チョウサ</t>
    </rPh>
    <rPh sb="74" eb="76">
      <t>セッケイ</t>
    </rPh>
    <rPh sb="76" eb="77">
      <t>ヒ</t>
    </rPh>
    <rPh sb="79" eb="81">
      <t>コウフ</t>
    </rPh>
    <rPh sb="81" eb="84">
      <t>ケッテイゴ</t>
    </rPh>
    <rPh sb="85" eb="87">
      <t>ジッシ</t>
    </rPh>
    <rPh sb="135" eb="137">
      <t>イッパン</t>
    </rPh>
    <rPh sb="137" eb="140">
      <t>カンリヒ</t>
    </rPh>
    <phoneticPr fontId="6"/>
  </si>
  <si>
    <t xml:space="preserve">①　前項の施設・設備を設置するために必要な用地の取得及び道路の整備に要する経費(土地造成費を含む) </t>
    <phoneticPr fontId="3"/>
  </si>
  <si>
    <t xml:space="preserve">　センター・局舎施設、電柱等を整備する際に必要最低限の用地取得及び道路の整備に要する経費
○用地取得費（用地の購入費）
○道路費（取り付け道路整備費）
必ずしも最短の経路である必要はないが、鉄柱・コンクリート柱の整備に伴って必然的に発生する道路等、合理的な必要性を説明できる経路・距離であること。
</t>
    <phoneticPr fontId="6"/>
  </si>
  <si>
    <t>事業名：三笠市公衆無線LAN整備事業</t>
    <rPh sb="0" eb="2">
      <t>ジギョウ</t>
    </rPh>
    <rPh sb="2" eb="3">
      <t>メイ</t>
    </rPh>
    <rPh sb="4" eb="7">
      <t>ミカサシ</t>
    </rPh>
    <rPh sb="7" eb="9">
      <t>コウシュウ</t>
    </rPh>
    <rPh sb="9" eb="11">
      <t>ムセン</t>
    </rPh>
    <rPh sb="14" eb="16">
      <t>セイビ</t>
    </rPh>
    <rPh sb="16" eb="18">
      <t>ジギョウ</t>
    </rPh>
    <phoneticPr fontId="3"/>
  </si>
  <si>
    <t>平成３０年１０月　　日</t>
    <rPh sb="10" eb="11">
      <t>ニチ</t>
    </rPh>
    <phoneticPr fontId="4"/>
  </si>
  <si>
    <t>〒０６８－２１９２</t>
    <phoneticPr fontId="4"/>
  </si>
  <si>
    <t>北海道三笠市幸町２番地</t>
    <rPh sb="0" eb="3">
      <t>ホッカイドウ</t>
    </rPh>
    <rPh sb="3" eb="6">
      <t>ミカサシ</t>
    </rPh>
    <rPh sb="6" eb="8">
      <t>サイワイチョウ</t>
    </rPh>
    <rPh sb="9" eb="11">
      <t>バンチ</t>
    </rPh>
    <phoneticPr fontId="4"/>
  </si>
  <si>
    <t>　三笠市長　　西　城　賢　策</t>
    <rPh sb="1" eb="3">
      <t>ミカサ</t>
    </rPh>
    <rPh sb="3" eb="5">
      <t>シチョウ</t>
    </rPh>
    <rPh sb="7" eb="8">
      <t>ニシ</t>
    </rPh>
    <rPh sb="9" eb="10">
      <t>シロ</t>
    </rPh>
    <rPh sb="11" eb="12">
      <t>ケン</t>
    </rPh>
    <rPh sb="13" eb="14">
      <t>サク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</si>
</sst>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Red]&quot;¥&quot;\-#,##0"/>
    <numFmt numFmtId="176" formatCode="#,##0_);[Red]\(#,##0\)"/>
    <numFmt numFmtId="177" formatCode="0_);[Red]\(0\)"/>
    <numFmt numFmtId="178" formatCode="&quot;$&quot;#,##0;\-&quot;$&quot;#,##0"/>
    <numFmt numFmtId="179" formatCode="#,##0.00_ ;[Red]&quot;¥&quot;\!\-#,##0.00&quot;¥&quot;\!\ "/>
    <numFmt numFmtId="180" formatCode="General_)"/>
    <numFmt numFmtId="181" formatCode="0.00;0.00;&quot;&quot;"/>
    <numFmt numFmtId="182" formatCode="#&quot;%&quot;"/>
    <numFmt numFmtId="183" formatCode="_(&quot;$&quot;* #,##0.0_);_(&quot;$&quot;* \(#,##0.0\);_(&quot;$&quot;* &quot;-&quot;??_);_(@_)"/>
    <numFmt numFmtId="184" formatCode="&quot;SFr.&quot;#,##0;[Red]&quot;SFr.&quot;\-#,##0"/>
    <numFmt numFmtId="185" formatCode="0.0%"/>
    <numFmt numFmtId="186" formatCode="0.000"/>
    <numFmt numFmtId="187" formatCode="#,##0.0_);[Red]\(#,##0.0\)"/>
    <numFmt numFmtId="188" formatCode="#,##0.0;[Red]\-#,##0.0"/>
    <numFmt numFmtId="189" formatCode="#\ ???/???"/>
  </numFmts>
  <fonts count="65">
    <font>
      <sz val="11"/>
      <color theme="1"/>
      <name val="ＭＳ Ｐ明朝"/>
      <family val="1"/>
      <charset val="128"/>
    </font>
    <font>
      <sz val="12"/>
      <name val="ＭＳ 明朝"/>
      <family val="1"/>
      <charset val="128"/>
    </font>
    <font>
      <sz val="10"/>
      <name val="ＭＳ Ｐ明朝"/>
      <family val="1"/>
      <charset val="128"/>
    </font>
    <font>
      <sz val="6"/>
      <name val="ＭＳ Ｐ明朝"/>
      <family val="1"/>
      <charset val="128"/>
    </font>
    <font>
      <sz val="6"/>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sz val="12"/>
      <name val="Osaka"/>
      <family val="3"/>
      <charset val="128"/>
    </font>
    <font>
      <sz val="12"/>
      <name val="Tms Rmn"/>
      <family val="1"/>
    </font>
    <font>
      <b/>
      <sz val="12"/>
      <name val="Helv"/>
      <family val="2"/>
    </font>
    <font>
      <sz val="12"/>
      <name val="Helv"/>
      <family val="2"/>
    </font>
    <font>
      <sz val="10"/>
      <name val="MS Sans Serif"/>
      <family val="2"/>
    </font>
    <font>
      <sz val="9"/>
      <name val="Times New Roman"/>
      <family val="1"/>
    </font>
    <font>
      <sz val="8"/>
      <name val="Arial"/>
      <family val="2"/>
    </font>
    <font>
      <b/>
      <sz val="12"/>
      <color indexed="9"/>
      <name val="Tms Rmn"/>
      <family val="1"/>
    </font>
    <font>
      <b/>
      <sz val="11"/>
      <name val="Arial"/>
      <family val="2"/>
    </font>
    <font>
      <b/>
      <sz val="12"/>
      <name val="Arial"/>
      <family val="2"/>
    </font>
    <font>
      <sz val="7"/>
      <name val="Small Fonts"/>
      <family val="3"/>
      <charset val="128"/>
    </font>
    <font>
      <sz val="10"/>
      <name val="Arial"/>
      <family val="2"/>
    </font>
    <font>
      <b/>
      <sz val="10"/>
      <name val="MS Sans Serif"/>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10"/>
      <name val="ＭＳ 明朝"/>
      <family val="1"/>
      <charset val="128"/>
    </font>
    <font>
      <sz val="11"/>
      <color indexed="8"/>
      <name val="ＭＳ Ｐゴシック"/>
      <family val="3"/>
      <charset val="128"/>
    </font>
    <font>
      <sz val="8"/>
      <name val="ＭＳ Ｐゴシック"/>
      <family val="3"/>
      <charset val="128"/>
    </font>
    <font>
      <sz val="12"/>
      <name val="ＭＳ Ｐゴシック"/>
      <family val="3"/>
      <charset val="128"/>
    </font>
    <font>
      <sz val="10"/>
      <name val="ｺﾞｼｯｸ"/>
      <family val="3"/>
      <charset val="128"/>
    </font>
    <font>
      <sz val="14"/>
      <name val="ＭＳ 明朝"/>
      <family val="1"/>
      <charset val="128"/>
    </font>
    <font>
      <sz val="10"/>
      <name val="ＭＳ Ｐゴシック"/>
      <family val="3"/>
      <charset val="128"/>
    </font>
    <font>
      <b/>
      <sz val="10"/>
      <name val="ＭＳ Ｐゴシック"/>
      <family val="3"/>
      <charset val="128"/>
    </font>
    <font>
      <b/>
      <sz val="16"/>
      <name val="ＭＳ Ｐゴシック"/>
      <family val="3"/>
      <charset val="128"/>
    </font>
    <font>
      <b/>
      <sz val="10"/>
      <name val="ＭＳ Ｐ明朝"/>
      <family val="1"/>
      <charset val="128"/>
    </font>
    <font>
      <sz val="11"/>
      <color indexed="8"/>
      <name val="ＭＳ Ｐゴシック"/>
      <family val="3"/>
      <charset val="128"/>
    </font>
    <font>
      <sz val="6"/>
      <name val="ＭＳ Ｐゴシック"/>
      <family val="3"/>
      <charset val="128"/>
    </font>
    <font>
      <sz val="26"/>
      <color indexed="8"/>
      <name val="HGPｺﾞｼｯｸE"/>
      <family val="3"/>
      <charset val="128"/>
    </font>
    <font>
      <sz val="11"/>
      <color theme="1"/>
      <name val="ＭＳ Ｐ明朝"/>
      <family val="1"/>
      <charset val="128"/>
    </font>
    <font>
      <b/>
      <sz val="10"/>
      <color theme="1"/>
      <name val="ＭＳ Ｐゴシック"/>
      <family val="3"/>
      <charset val="128"/>
      <scheme val="minor"/>
    </font>
    <font>
      <sz val="10"/>
      <color rgb="FFFF0000"/>
      <name val="ＭＳ Ｐゴシック"/>
      <family val="3"/>
      <charset val="128"/>
    </font>
    <font>
      <b/>
      <sz val="14"/>
      <color theme="1"/>
      <name val="ＭＳ Ｐゴシック"/>
      <family val="3"/>
      <charset val="128"/>
    </font>
    <font>
      <sz val="10.5"/>
      <color theme="1"/>
      <name val="ＭＳ Ｐゴシック"/>
      <family val="3"/>
      <charset val="128"/>
    </font>
    <font>
      <b/>
      <sz val="10.5"/>
      <color theme="1"/>
      <name val="ＭＳ Ｐゴシック"/>
      <family val="3"/>
      <charset val="128"/>
    </font>
    <font>
      <sz val="16"/>
      <color rgb="FFFF0000"/>
      <name val="ＭＳ Ｐ明朝"/>
      <family val="1"/>
      <charset val="128"/>
    </font>
    <font>
      <b/>
      <sz val="16"/>
      <color theme="1"/>
      <name val="ＭＳ Ｐゴシック"/>
      <family val="3"/>
      <charset val="128"/>
    </font>
    <font>
      <sz val="16"/>
      <color theme="1"/>
      <name val="ＭＳ Ｐ明朝"/>
      <family val="1"/>
      <charset val="128"/>
    </font>
    <font>
      <sz val="10"/>
      <color rgb="FFFF0000"/>
      <name val="ＭＳ Ｐ明朝"/>
      <family val="1"/>
      <charset val="128"/>
    </font>
    <font>
      <sz val="10.5"/>
      <name val="ＭＳ Ｐゴシック"/>
      <family val="3"/>
      <charset val="128"/>
    </font>
    <font>
      <sz val="11"/>
      <name val="ＭＳ Ｐ明朝"/>
      <family val="1"/>
      <charset val="128"/>
    </font>
    <font>
      <b/>
      <sz val="10.5"/>
      <name val="ＭＳ Ｐゴシック"/>
      <family val="3"/>
      <charset val="128"/>
    </font>
    <font>
      <b/>
      <sz val="24"/>
      <color theme="1"/>
      <name val="ＭＳ Ｐ明朝"/>
      <family val="1"/>
      <charset val="128"/>
    </font>
    <font>
      <sz val="11"/>
      <color rgb="FFFF0000"/>
      <name val="ＭＳ Ｐ明朝"/>
      <family val="1"/>
      <charset val="128"/>
    </font>
    <font>
      <sz val="10"/>
      <name val="ＭＳ ゴシック"/>
      <family val="3"/>
      <charset val="128"/>
    </font>
    <font>
      <b/>
      <sz val="10"/>
      <color theme="1"/>
      <name val="ＭＳ Ｐゴシック"/>
      <family val="3"/>
      <charset val="128"/>
    </font>
    <font>
      <sz val="10"/>
      <color theme="1"/>
      <name val="ＭＳ Ｐゴシック"/>
      <family val="3"/>
      <charset val="128"/>
    </font>
    <font>
      <b/>
      <sz val="10"/>
      <color theme="1"/>
      <name val="ＭＳ ゴシック"/>
      <family val="3"/>
      <charset val="128"/>
    </font>
    <font>
      <b/>
      <sz val="16"/>
      <name val="ＭＳ ゴシック"/>
      <family val="3"/>
      <charset val="128"/>
    </font>
    <font>
      <sz val="8"/>
      <name val="ＭＳ ゴシック"/>
      <family val="3"/>
      <charset val="128"/>
    </font>
    <font>
      <sz val="10"/>
      <color theme="1"/>
      <name val="ＭＳ ゴシック"/>
      <family val="3"/>
      <charset val="128"/>
    </font>
    <font>
      <b/>
      <sz val="10"/>
      <name val="ＭＳ ゴシック"/>
      <family val="3"/>
      <charset val="128"/>
    </font>
    <font>
      <b/>
      <sz val="10"/>
      <color rgb="FFFF0000"/>
      <name val="ＭＳ ゴシック"/>
      <family val="3"/>
      <charset val="128"/>
    </font>
    <font>
      <sz val="10"/>
      <color rgb="FFFF0000"/>
      <name val="ＭＳ ゴシック"/>
      <family val="3"/>
      <charset val="128"/>
    </font>
    <font>
      <b/>
      <sz val="18"/>
      <name val="ＭＳ 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mediumGray">
        <fgColor indexed="22"/>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s>
  <borders count="137">
    <border>
      <left/>
      <right/>
      <top/>
      <bottom/>
      <diagonal/>
    </border>
    <border>
      <left style="thin">
        <color indexed="64"/>
      </left>
      <right style="hair">
        <color indexed="64"/>
      </right>
      <top style="hair">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dotted">
        <color indexed="64"/>
      </top>
      <bottom style="dotted">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dotted">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right/>
      <top style="hair">
        <color indexed="64"/>
      </top>
      <bottom style="thin">
        <color indexed="64"/>
      </bottom>
      <diagonal/>
    </border>
    <border>
      <left/>
      <right/>
      <top style="medium">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style="thin">
        <color indexed="64"/>
      </left>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hair">
        <color indexed="64"/>
      </bottom>
      <diagonal/>
    </border>
  </borders>
  <cellStyleXfs count="73">
    <xf numFmtId="0" fontId="0" fillId="0" borderId="0">
      <alignment vertical="center"/>
    </xf>
    <xf numFmtId="0" fontId="7" fillId="0" borderId="0"/>
    <xf numFmtId="0" fontId="1" fillId="0" borderId="0"/>
    <xf numFmtId="0" fontId="7" fillId="0" borderId="0"/>
    <xf numFmtId="0" fontId="1" fillId="0" borderId="1" applyNumberFormat="0" applyFont="0" applyFill="0" applyAlignment="0" applyProtection="0"/>
    <xf numFmtId="178" fontId="8" fillId="0" borderId="0" applyFont="0" applyFill="0" applyBorder="0" applyAlignment="0" applyProtection="0">
      <alignment horizontal="right"/>
    </xf>
    <xf numFmtId="0" fontId="9" fillId="0" borderId="0" applyNumberFormat="0" applyFill="0" applyBorder="0" applyAlignment="0" applyProtection="0"/>
    <xf numFmtId="179" fontId="5" fillId="0" borderId="0" applyFill="0" applyBorder="0" applyAlignment="0"/>
    <xf numFmtId="180" fontId="10" fillId="0" borderId="0"/>
    <xf numFmtId="180" fontId="11" fillId="0" borderId="0"/>
    <xf numFmtId="180" fontId="11" fillId="0" borderId="0"/>
    <xf numFmtId="180" fontId="11" fillId="0" borderId="0"/>
    <xf numFmtId="180" fontId="11" fillId="0" borderId="0"/>
    <xf numFmtId="180" fontId="11" fillId="0" borderId="0"/>
    <xf numFmtId="180" fontId="11" fillId="0" borderId="0"/>
    <xf numFmtId="180" fontId="11" fillId="0" borderId="0"/>
    <xf numFmtId="38" fontId="12" fillId="0" borderId="0" applyFont="0" applyFill="0" applyBorder="0" applyAlignment="0" applyProtection="0"/>
    <xf numFmtId="40" fontId="12"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0" fontId="13" fillId="0" borderId="0">
      <alignment horizontal="left"/>
    </xf>
    <xf numFmtId="38" fontId="14" fillId="2" borderId="0" applyNumberFormat="0" applyBorder="0" applyAlignment="0" applyProtection="0"/>
    <xf numFmtId="0" fontId="15" fillId="3" borderId="0"/>
    <xf numFmtId="183" fontId="16" fillId="0" borderId="0" applyNumberFormat="0" applyFill="0" applyBorder="0" applyProtection="0">
      <alignment horizontal="right"/>
    </xf>
    <xf numFmtId="0" fontId="17" fillId="0" borderId="2" applyNumberFormat="0" applyAlignment="0" applyProtection="0">
      <alignment horizontal="left" vertical="center"/>
    </xf>
    <xf numFmtId="0" fontId="17" fillId="0" borderId="3">
      <alignment horizontal="left" vertical="center"/>
    </xf>
    <xf numFmtId="10" fontId="14" fillId="4" borderId="4" applyNumberFormat="0" applyBorder="0" applyAlignment="0" applyProtection="0"/>
    <xf numFmtId="37" fontId="18" fillId="0" borderId="0"/>
    <xf numFmtId="184" fontId="5" fillId="0" borderId="0"/>
    <xf numFmtId="0" fontId="19" fillId="0" borderId="0"/>
    <xf numFmtId="185" fontId="19" fillId="0" borderId="0" applyFont="0" applyFill="0" applyBorder="0" applyAlignment="0" applyProtection="0"/>
    <xf numFmtId="10" fontId="19" fillId="0" borderId="0" applyFont="0" applyFill="0" applyBorder="0" applyAlignment="0" applyProtection="0"/>
    <xf numFmtId="4" fontId="13" fillId="0" borderId="0">
      <alignment horizontal="right"/>
    </xf>
    <xf numFmtId="0" fontId="12" fillId="0" borderId="0" applyNumberFormat="0" applyFont="0" applyFill="0" applyBorder="0" applyAlignment="0" applyProtection="0">
      <alignment horizontal="left"/>
    </xf>
    <xf numFmtId="15" fontId="12" fillId="0" borderId="0" applyFont="0" applyFill="0" applyBorder="0" applyAlignment="0" applyProtection="0"/>
    <xf numFmtId="4" fontId="12" fillId="0" borderId="0" applyFont="0" applyFill="0" applyBorder="0" applyAlignment="0" applyProtection="0"/>
    <xf numFmtId="0" fontId="20" fillId="0" borderId="5">
      <alignment horizontal="center"/>
    </xf>
    <xf numFmtId="3" fontId="12" fillId="0" borderId="0" applyFont="0" applyFill="0" applyBorder="0" applyAlignment="0" applyProtection="0"/>
    <xf numFmtId="0" fontId="12" fillId="5" borderId="0" applyNumberFormat="0" applyFont="0" applyBorder="0" applyAlignment="0" applyProtection="0"/>
    <xf numFmtId="4" fontId="21" fillId="0" borderId="0">
      <alignment horizontal="right"/>
    </xf>
    <xf numFmtId="0" fontId="22" fillId="0" borderId="0">
      <alignment horizontal="left"/>
    </xf>
    <xf numFmtId="0" fontId="23" fillId="0" borderId="0"/>
    <xf numFmtId="0" fontId="24" fillId="0" borderId="0">
      <alignment horizontal="center"/>
    </xf>
    <xf numFmtId="0" fontId="25" fillId="0" borderId="0">
      <alignment vertical="center"/>
    </xf>
    <xf numFmtId="9" fontId="1" fillId="0" borderId="0" applyFont="0" applyFill="0" applyBorder="0" applyAlignment="0" applyProtection="0"/>
    <xf numFmtId="0" fontId="5" fillId="0" borderId="6"/>
    <xf numFmtId="0" fontId="26" fillId="0" borderId="0">
      <alignment vertical="center"/>
    </xf>
    <xf numFmtId="38" fontId="39" fillId="0" borderId="0" applyFont="0" applyFill="0" applyBorder="0" applyAlignment="0" applyProtection="0">
      <alignment vertical="center"/>
    </xf>
    <xf numFmtId="38" fontId="1" fillId="0" borderId="0" applyFont="0" applyFill="0" applyBorder="0" applyAlignment="0" applyProtection="0"/>
    <xf numFmtId="38" fontId="27"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7" fillId="0" borderId="0" applyFont="0" applyFill="0" applyBorder="0" applyAlignment="0" applyProtection="0"/>
    <xf numFmtId="186" fontId="7" fillId="0" borderId="0"/>
    <xf numFmtId="0" fontId="28" fillId="0" borderId="4" applyFont="0" applyFill="0" applyBorder="0" applyProtection="0">
      <alignment horizontal="left" vertical="top"/>
    </xf>
    <xf numFmtId="6" fontId="5" fillId="0" borderId="0" applyFont="0" applyFill="0" applyBorder="0" applyAlignment="0" applyProtection="0"/>
    <xf numFmtId="0" fontId="1" fillId="0" borderId="0"/>
    <xf numFmtId="0" fontId="5" fillId="0" borderId="0">
      <alignment vertical="center"/>
    </xf>
    <xf numFmtId="0" fontId="1" fillId="0" borderId="0"/>
    <xf numFmtId="0" fontId="5" fillId="0" borderId="0">
      <alignment vertical="center"/>
    </xf>
    <xf numFmtId="0" fontId="5" fillId="0" borderId="0"/>
    <xf numFmtId="0" fontId="26" fillId="0" borderId="0"/>
    <xf numFmtId="0" fontId="29" fillId="0" borderId="0"/>
    <xf numFmtId="0" fontId="27" fillId="0" borderId="0">
      <alignment vertical="center"/>
    </xf>
    <xf numFmtId="0" fontId="5" fillId="0" borderId="0">
      <alignment vertical="center"/>
    </xf>
    <xf numFmtId="0" fontId="7" fillId="0" borderId="0"/>
    <xf numFmtId="0" fontId="5" fillId="0" borderId="0"/>
    <xf numFmtId="0" fontId="30" fillId="0" borderId="0"/>
    <xf numFmtId="1" fontId="5" fillId="0" borderId="0">
      <alignment horizontal="right"/>
    </xf>
    <xf numFmtId="0" fontId="31" fillId="0" borderId="0"/>
    <xf numFmtId="0" fontId="39" fillId="0" borderId="0">
      <alignment vertical="center"/>
    </xf>
    <xf numFmtId="38" fontId="39" fillId="0" borderId="0" applyFont="0" applyFill="0" applyBorder="0" applyAlignment="0" applyProtection="0">
      <alignment vertical="center"/>
    </xf>
    <xf numFmtId="0" fontId="39" fillId="0" borderId="0">
      <alignment vertical="center"/>
    </xf>
  </cellStyleXfs>
  <cellXfs count="825">
    <xf numFmtId="0" fontId="0" fillId="0" borderId="0" xfId="0">
      <alignment vertical="center"/>
    </xf>
    <xf numFmtId="0" fontId="42" fillId="0" borderId="0" xfId="0" applyFont="1" applyAlignment="1">
      <alignment horizontal="left" vertical="center"/>
    </xf>
    <xf numFmtId="0" fontId="43" fillId="0" borderId="0" xfId="0" applyFont="1" applyAlignment="1">
      <alignment horizontal="justify" vertical="center"/>
    </xf>
    <xf numFmtId="0" fontId="44" fillId="0" borderId="0" xfId="0" applyFont="1" applyAlignment="1">
      <alignment horizontal="left" vertical="center"/>
    </xf>
    <xf numFmtId="0" fontId="43" fillId="0" borderId="0" xfId="0" applyFont="1" applyAlignment="1">
      <alignment horizontal="left" vertical="center"/>
    </xf>
    <xf numFmtId="0" fontId="45" fillId="0" borderId="0" xfId="0" applyFont="1">
      <alignment vertical="center"/>
    </xf>
    <xf numFmtId="0" fontId="46" fillId="0" borderId="0" xfId="0" applyFont="1" applyAlignment="1">
      <alignment horizontal="left" vertical="center"/>
    </xf>
    <xf numFmtId="0" fontId="47" fillId="0" borderId="0" xfId="0" applyFont="1">
      <alignment vertical="center"/>
    </xf>
    <xf numFmtId="0" fontId="49" fillId="0" borderId="4" xfId="0" applyFont="1" applyBorder="1" applyAlignment="1">
      <alignment horizontal="justify" vertical="top" wrapText="1"/>
    </xf>
    <xf numFmtId="0" fontId="5" fillId="0" borderId="20" xfId="0" applyFont="1" applyBorder="1" applyAlignment="1">
      <alignment vertical="top" wrapText="1"/>
    </xf>
    <xf numFmtId="0" fontId="49" fillId="0" borderId="20" xfId="0" applyFont="1" applyBorder="1" applyAlignment="1">
      <alignment horizontal="justify" vertical="top" wrapText="1"/>
    </xf>
    <xf numFmtId="0" fontId="49" fillId="0" borderId="55" xfId="0" applyFont="1" applyBorder="1" applyAlignment="1">
      <alignment horizontal="justify" vertical="top" wrapText="1"/>
    </xf>
    <xf numFmtId="0" fontId="49" fillId="0" borderId="56" xfId="0" applyFont="1" applyBorder="1" applyAlignment="1">
      <alignment horizontal="justify" vertical="top" wrapText="1"/>
    </xf>
    <xf numFmtId="0" fontId="49" fillId="0" borderId="0" xfId="0" applyFont="1" applyAlignment="1">
      <alignment horizontal="justify" vertical="center"/>
    </xf>
    <xf numFmtId="0" fontId="50" fillId="0" borderId="0" xfId="0" applyFont="1">
      <alignment vertical="center"/>
    </xf>
    <xf numFmtId="0" fontId="49" fillId="0" borderId="0" xfId="0" applyFont="1" applyAlignment="1">
      <alignment horizontal="left" vertical="center"/>
    </xf>
    <xf numFmtId="0" fontId="51" fillId="0" borderId="0" xfId="0" applyFont="1" applyAlignment="1">
      <alignment horizontal="justify" vertical="center"/>
    </xf>
    <xf numFmtId="0" fontId="49" fillId="0" borderId="73" xfId="0" applyFont="1" applyBorder="1" applyAlignment="1">
      <alignment horizontal="justify" vertical="top" wrapText="1"/>
    </xf>
    <xf numFmtId="0" fontId="49" fillId="0" borderId="18" xfId="0" applyFont="1" applyBorder="1" applyAlignment="1">
      <alignment horizontal="justify" vertical="center" wrapText="1"/>
    </xf>
    <xf numFmtId="0" fontId="49" fillId="0" borderId="57" xfId="0" applyFont="1" applyBorder="1" applyAlignment="1">
      <alignment horizontal="justify" vertical="center" wrapText="1"/>
    </xf>
    <xf numFmtId="0" fontId="49" fillId="0" borderId="75" xfId="0" applyFont="1" applyBorder="1" applyAlignment="1">
      <alignment horizontal="justify" vertical="center" wrapText="1"/>
    </xf>
    <xf numFmtId="0" fontId="49" fillId="0" borderId="74" xfId="0" applyFont="1" applyBorder="1" applyAlignment="1">
      <alignment horizontal="justify" vertical="top" wrapText="1"/>
    </xf>
    <xf numFmtId="0" fontId="32" fillId="0" borderId="0" xfId="2" applyFont="1" applyFill="1" applyBorder="1" applyProtection="1"/>
    <xf numFmtId="0" fontId="32" fillId="0" borderId="0" xfId="48" applyNumberFormat="1" applyFont="1" applyFill="1" applyBorder="1" applyProtection="1"/>
    <xf numFmtId="0" fontId="32" fillId="0" borderId="0" xfId="2" applyFont="1" applyFill="1" applyBorder="1" applyAlignment="1" applyProtection="1">
      <alignment horizontal="center"/>
    </xf>
    <xf numFmtId="38" fontId="32" fillId="0" borderId="0" xfId="48" applyFont="1" applyFill="1" applyBorder="1" applyProtection="1"/>
    <xf numFmtId="38" fontId="32" fillId="0" borderId="0" xfId="48" applyFont="1" applyFill="1" applyBorder="1" applyAlignment="1" applyProtection="1">
      <alignment horizontal="right"/>
    </xf>
    <xf numFmtId="0" fontId="32" fillId="0" borderId="53" xfId="2" applyFont="1" applyFill="1" applyBorder="1" applyProtection="1"/>
    <xf numFmtId="0" fontId="32" fillId="0" borderId="7" xfId="2" applyFont="1" applyFill="1" applyBorder="1" applyProtection="1"/>
    <xf numFmtId="0" fontId="2" fillId="0" borderId="0" xfId="2" applyFont="1" applyFill="1" applyProtection="1"/>
    <xf numFmtId="38" fontId="32" fillId="0" borderId="5" xfId="48" applyFont="1" applyFill="1" applyBorder="1" applyProtection="1"/>
    <xf numFmtId="0" fontId="32" fillId="0" borderId="0" xfId="2" applyFont="1" applyFill="1" applyProtection="1"/>
    <xf numFmtId="0" fontId="32" fillId="0" borderId="0" xfId="2" applyFont="1" applyFill="1" applyAlignment="1" applyProtection="1">
      <alignment horizontal="center"/>
    </xf>
    <xf numFmtId="0" fontId="32" fillId="0" borderId="7" xfId="2" applyFont="1" applyFill="1" applyBorder="1" applyAlignment="1" applyProtection="1">
      <alignment horizontal="center"/>
    </xf>
    <xf numFmtId="0" fontId="2" fillId="0" borderId="0" xfId="2" applyFont="1" applyFill="1" applyAlignment="1" applyProtection="1">
      <alignment horizontal="center"/>
    </xf>
    <xf numFmtId="0" fontId="32" fillId="0" borderId="8" xfId="48" applyNumberFormat="1" applyFont="1" applyFill="1" applyBorder="1" applyAlignment="1" applyProtection="1">
      <alignment horizontal="center"/>
    </xf>
    <xf numFmtId="38" fontId="32" fillId="0" borderId="11" xfId="48" applyFont="1" applyFill="1" applyBorder="1" applyAlignment="1" applyProtection="1">
      <alignment horizontal="center"/>
    </xf>
    <xf numFmtId="38" fontId="32" fillId="0" borderId="5" xfId="48" applyFont="1" applyFill="1" applyBorder="1" applyAlignment="1" applyProtection="1">
      <alignment horizontal="center"/>
    </xf>
    <xf numFmtId="38" fontId="32" fillId="0" borderId="54" xfId="48" applyFont="1" applyFill="1" applyBorder="1" applyAlignment="1" applyProtection="1">
      <alignment horizontal="center"/>
    </xf>
    <xf numFmtId="38" fontId="32" fillId="0" borderId="105" xfId="48" applyFont="1" applyFill="1" applyBorder="1" applyAlignment="1" applyProtection="1">
      <alignment horizontal="center"/>
    </xf>
    <xf numFmtId="0" fontId="32" fillId="0" borderId="7" xfId="2" applyFont="1" applyFill="1" applyBorder="1" applyAlignment="1" applyProtection="1">
      <alignment horizontal="left"/>
    </xf>
    <xf numFmtId="0" fontId="33" fillId="9" borderId="13" xfId="2" applyFont="1" applyFill="1" applyBorder="1" applyAlignment="1" applyProtection="1">
      <alignment horizontal="center"/>
    </xf>
    <xf numFmtId="0" fontId="33" fillId="9" borderId="14" xfId="2" applyFont="1" applyFill="1" applyBorder="1" applyAlignment="1" applyProtection="1">
      <alignment horizontal="center"/>
    </xf>
    <xf numFmtId="0" fontId="33" fillId="9" borderId="15" xfId="2" applyFont="1" applyFill="1" applyBorder="1" applyProtection="1"/>
    <xf numFmtId="0" fontId="32" fillId="9" borderId="16" xfId="48" applyNumberFormat="1" applyFont="1" applyFill="1" applyBorder="1" applyAlignment="1" applyProtection="1"/>
    <xf numFmtId="0" fontId="32" fillId="9" borderId="14" xfId="2" applyFont="1" applyFill="1" applyBorder="1" applyAlignment="1" applyProtection="1">
      <alignment horizontal="center"/>
    </xf>
    <xf numFmtId="38" fontId="32" fillId="9" borderId="14" xfId="48" applyFont="1" applyFill="1" applyBorder="1" applyProtection="1"/>
    <xf numFmtId="38" fontId="32" fillId="9" borderId="100" xfId="48" applyFont="1" applyFill="1" applyBorder="1" applyProtection="1"/>
    <xf numFmtId="38" fontId="32" fillId="9" borderId="17" xfId="48" applyFont="1" applyFill="1" applyBorder="1" applyProtection="1"/>
    <xf numFmtId="38" fontId="32" fillId="9" borderId="106" xfId="48" applyFont="1" applyFill="1" applyBorder="1" applyProtection="1"/>
    <xf numFmtId="0" fontId="32" fillId="9" borderId="14" xfId="2" applyFont="1" applyFill="1" applyBorder="1" applyAlignment="1" applyProtection="1">
      <alignment horizontal="right"/>
    </xf>
    <xf numFmtId="0" fontId="32" fillId="0" borderId="7" xfId="2" applyFont="1" applyFill="1" applyBorder="1" applyAlignment="1" applyProtection="1"/>
    <xf numFmtId="0" fontId="33" fillId="0" borderId="0" xfId="2" applyFont="1" applyFill="1" applyBorder="1" applyProtection="1"/>
    <xf numFmtId="0" fontId="33" fillId="0" borderId="18" xfId="2" applyFont="1" applyFill="1" applyBorder="1" applyAlignment="1" applyProtection="1">
      <alignment horizontal="center"/>
    </xf>
    <xf numFmtId="49" fontId="33" fillId="0" borderId="4" xfId="2" applyNumberFormat="1" applyFont="1" applyFill="1" applyBorder="1" applyAlignment="1" applyProtection="1">
      <alignment horizontal="center"/>
    </xf>
    <xf numFmtId="0" fontId="33" fillId="0" borderId="4" xfId="2" applyFont="1" applyFill="1" applyBorder="1" applyAlignment="1" applyProtection="1">
      <alignment horizontal="center"/>
    </xf>
    <xf numFmtId="0" fontId="33" fillId="0" borderId="20" xfId="2" applyFont="1" applyFill="1" applyBorder="1" applyProtection="1"/>
    <xf numFmtId="0" fontId="33" fillId="0" borderId="18" xfId="48" applyNumberFormat="1" applyFont="1" applyFill="1" applyBorder="1" applyAlignment="1" applyProtection="1"/>
    <xf numFmtId="38" fontId="33" fillId="0" borderId="4" xfId="48" applyFont="1" applyFill="1" applyBorder="1" applyProtection="1"/>
    <xf numFmtId="38" fontId="33" fillId="0" borderId="55" xfId="48" applyFont="1" applyFill="1" applyBorder="1" applyProtection="1"/>
    <xf numFmtId="38" fontId="33" fillId="0" borderId="101" xfId="48" applyFont="1" applyFill="1" applyBorder="1" applyProtection="1"/>
    <xf numFmtId="38" fontId="33" fillId="0" borderId="92" xfId="48" applyFont="1" applyFill="1" applyBorder="1" applyProtection="1"/>
    <xf numFmtId="0" fontId="33" fillId="0" borderId="4" xfId="2" applyFont="1" applyFill="1" applyBorder="1" applyAlignment="1" applyProtection="1">
      <alignment horizontal="right"/>
    </xf>
    <xf numFmtId="0" fontId="33" fillId="0" borderId="0" xfId="2" applyFont="1" applyFill="1" applyProtection="1"/>
    <xf numFmtId="0" fontId="33" fillId="0" borderId="7" xfId="2" applyFont="1" applyFill="1" applyBorder="1" applyAlignment="1" applyProtection="1">
      <alignment horizontal="left"/>
    </xf>
    <xf numFmtId="0" fontId="35" fillId="0" borderId="0" xfId="2" applyFont="1" applyFill="1" applyProtection="1"/>
    <xf numFmtId="0" fontId="33" fillId="6" borderId="0" xfId="2" applyFont="1" applyFill="1" applyBorder="1" applyProtection="1"/>
    <xf numFmtId="0" fontId="33" fillId="6" borderId="18" xfId="2" applyFont="1" applyFill="1" applyBorder="1" applyAlignment="1" applyProtection="1">
      <alignment horizontal="center"/>
    </xf>
    <xf numFmtId="0" fontId="33" fillId="6" borderId="4" xfId="2" applyFont="1" applyFill="1" applyBorder="1" applyAlignment="1" applyProtection="1">
      <alignment horizontal="center"/>
    </xf>
    <xf numFmtId="0" fontId="33" fillId="6" borderId="20" xfId="2" applyFont="1" applyFill="1" applyBorder="1" applyProtection="1"/>
    <xf numFmtId="0" fontId="33" fillId="6" borderId="18" xfId="48" applyNumberFormat="1" applyFont="1" applyFill="1" applyBorder="1" applyAlignment="1" applyProtection="1"/>
    <xf numFmtId="38" fontId="33" fillId="6" borderId="4" xfId="48" applyFont="1" applyFill="1" applyBorder="1" applyProtection="1"/>
    <xf numFmtId="38" fontId="33" fillId="6" borderId="3" xfId="48" applyFont="1" applyFill="1" applyBorder="1" applyAlignment="1" applyProtection="1">
      <alignment horizontal="right"/>
    </xf>
    <xf numFmtId="38" fontId="33" fillId="6" borderId="19" xfId="48" applyFont="1" applyFill="1" applyBorder="1" applyProtection="1"/>
    <xf numFmtId="38" fontId="33" fillId="6" borderId="107" xfId="48" applyFont="1" applyFill="1" applyBorder="1" applyAlignment="1" applyProtection="1">
      <alignment horizontal="right"/>
    </xf>
    <xf numFmtId="0" fontId="33" fillId="6" borderId="4" xfId="2" applyFont="1" applyFill="1" applyBorder="1" applyAlignment="1" applyProtection="1">
      <alignment horizontal="right"/>
    </xf>
    <xf numFmtId="0" fontId="33" fillId="6" borderId="0" xfId="2" applyFont="1" applyFill="1" applyProtection="1"/>
    <xf numFmtId="0" fontId="33" fillId="6" borderId="7" xfId="2" applyFont="1" applyFill="1" applyBorder="1" applyProtection="1"/>
    <xf numFmtId="0" fontId="35" fillId="6" borderId="0" xfId="2" applyFont="1" applyFill="1" applyProtection="1"/>
    <xf numFmtId="0" fontId="32" fillId="6" borderId="0" xfId="2" applyFont="1" applyFill="1" applyBorder="1" applyProtection="1"/>
    <xf numFmtId="0" fontId="32" fillId="6" borderId="38" xfId="2" applyFont="1" applyFill="1" applyBorder="1" applyAlignment="1" applyProtection="1">
      <alignment horizontal="center"/>
    </xf>
    <xf numFmtId="0" fontId="32" fillId="6" borderId="39" xfId="2" applyFont="1" applyFill="1" applyBorder="1" applyAlignment="1" applyProtection="1">
      <alignment horizontal="center"/>
    </xf>
    <xf numFmtId="0" fontId="32" fillId="6" borderId="41" xfId="2" applyFont="1" applyFill="1" applyBorder="1" applyProtection="1"/>
    <xf numFmtId="0" fontId="32" fillId="6" borderId="38" xfId="48" applyNumberFormat="1" applyFont="1" applyFill="1" applyBorder="1" applyAlignment="1" applyProtection="1"/>
    <xf numFmtId="38" fontId="32" fillId="6" borderId="39" xfId="48" applyFont="1" applyFill="1" applyBorder="1" applyProtection="1"/>
    <xf numFmtId="38" fontId="32" fillId="6" borderId="82" xfId="48" applyFont="1" applyFill="1" applyBorder="1" applyProtection="1"/>
    <xf numFmtId="38" fontId="32" fillId="6" borderId="108" xfId="48" applyFont="1" applyFill="1" applyBorder="1" applyProtection="1"/>
    <xf numFmtId="0" fontId="32" fillId="6" borderId="39" xfId="2" applyFont="1" applyFill="1" applyBorder="1" applyAlignment="1" applyProtection="1">
      <alignment horizontal="right"/>
    </xf>
    <xf numFmtId="0" fontId="32" fillId="6" borderId="0" xfId="2" applyFont="1" applyFill="1" applyProtection="1"/>
    <xf numFmtId="0" fontId="32" fillId="6" borderId="7" xfId="2" applyFont="1" applyFill="1" applyBorder="1" applyProtection="1"/>
    <xf numFmtId="0" fontId="2" fillId="6" borderId="0" xfId="2" applyFont="1" applyFill="1" applyProtection="1"/>
    <xf numFmtId="0" fontId="32" fillId="6" borderId="25" xfId="2" applyFont="1" applyFill="1" applyBorder="1" applyAlignment="1" applyProtection="1">
      <alignment horizontal="center"/>
    </xf>
    <xf numFmtId="0" fontId="32" fillId="6" borderId="26" xfId="2" applyFont="1" applyFill="1" applyBorder="1" applyAlignment="1" applyProtection="1">
      <alignment horizontal="center"/>
    </xf>
    <xf numFmtId="0" fontId="32" fillId="6" borderId="25" xfId="48" applyNumberFormat="1" applyFont="1" applyFill="1" applyBorder="1" applyAlignment="1" applyProtection="1"/>
    <xf numFmtId="38" fontId="32" fillId="6" borderId="26" xfId="48" applyFont="1" applyFill="1" applyBorder="1" applyProtection="1"/>
    <xf numFmtId="38" fontId="32" fillId="6" borderId="96" xfId="48" applyFont="1" applyFill="1" applyBorder="1" applyProtection="1"/>
    <xf numFmtId="0" fontId="32" fillId="6" borderId="18" xfId="2" applyFont="1" applyFill="1" applyBorder="1" applyAlignment="1" applyProtection="1">
      <alignment horizontal="center"/>
    </xf>
    <xf numFmtId="0" fontId="32" fillId="6" borderId="4" xfId="2" applyFont="1" applyFill="1" applyBorder="1" applyAlignment="1" applyProtection="1">
      <alignment horizontal="center"/>
    </xf>
    <xf numFmtId="0" fontId="32" fillId="6" borderId="18" xfId="48" applyNumberFormat="1" applyFont="1" applyFill="1" applyBorder="1" applyAlignment="1" applyProtection="1"/>
    <xf numFmtId="38" fontId="32" fillId="6" borderId="4" xfId="48" applyFont="1" applyFill="1" applyBorder="1" applyProtection="1"/>
    <xf numFmtId="38" fontId="32" fillId="6" borderId="3" xfId="48" applyFont="1" applyFill="1" applyBorder="1" applyProtection="1"/>
    <xf numFmtId="38" fontId="33" fillId="0" borderId="4" xfId="48" applyFont="1" applyFill="1" applyBorder="1" applyAlignment="1" applyProtection="1">
      <alignment horizontal="right"/>
    </xf>
    <xf numFmtId="38" fontId="32" fillId="6" borderId="107" xfId="48" applyFont="1" applyFill="1" applyBorder="1" applyProtection="1"/>
    <xf numFmtId="0" fontId="32" fillId="6" borderId="4" xfId="2" applyFont="1" applyFill="1" applyBorder="1" applyAlignment="1" applyProtection="1">
      <alignment horizontal="right"/>
    </xf>
    <xf numFmtId="0" fontId="32" fillId="0" borderId="58" xfId="2" applyFont="1" applyFill="1" applyBorder="1" applyAlignment="1" applyProtection="1">
      <alignment horizontal="center"/>
    </xf>
    <xf numFmtId="0" fontId="32" fillId="0" borderId="59" xfId="2" applyFont="1" applyFill="1" applyBorder="1" applyAlignment="1" applyProtection="1">
      <alignment horizontal="center"/>
    </xf>
    <xf numFmtId="0" fontId="32" fillId="0" borderId="60" xfId="2" applyFont="1" applyFill="1" applyBorder="1" applyProtection="1"/>
    <xf numFmtId="0" fontId="32" fillId="0" borderId="58" xfId="48" applyNumberFormat="1" applyFont="1" applyFill="1" applyBorder="1" applyAlignment="1" applyProtection="1"/>
    <xf numFmtId="38" fontId="32" fillId="0" borderId="59" xfId="48" applyFont="1" applyFill="1" applyBorder="1" applyProtection="1"/>
    <xf numFmtId="38" fontId="32" fillId="0" borderId="59" xfId="48" applyFont="1" applyFill="1" applyBorder="1" applyAlignment="1" applyProtection="1">
      <alignment horizontal="right"/>
    </xf>
    <xf numFmtId="38" fontId="32" fillId="0" borderId="53" xfId="48" applyFont="1" applyFill="1" applyBorder="1" applyProtection="1"/>
    <xf numFmtId="38" fontId="32" fillId="0" borderId="64" xfId="48" applyFont="1" applyFill="1" applyBorder="1" applyProtection="1"/>
    <xf numFmtId="0" fontId="32" fillId="0" borderId="59" xfId="2" applyFont="1" applyFill="1" applyBorder="1" applyAlignment="1" applyProtection="1">
      <alignment horizontal="right"/>
    </xf>
    <xf numFmtId="38" fontId="33" fillId="0" borderId="3" xfId="48" applyFont="1" applyFill="1" applyBorder="1" applyAlignment="1" applyProtection="1">
      <alignment horizontal="right"/>
    </xf>
    <xf numFmtId="38" fontId="33" fillId="0" borderId="107" xfId="48" applyFont="1" applyFill="1" applyBorder="1" applyAlignment="1" applyProtection="1">
      <alignment horizontal="right"/>
    </xf>
    <xf numFmtId="0" fontId="33" fillId="0" borderId="7" xfId="2" applyFont="1" applyFill="1" applyBorder="1" applyProtection="1"/>
    <xf numFmtId="0" fontId="32" fillId="0" borderId="34" xfId="2" applyFont="1" applyFill="1" applyBorder="1" applyAlignment="1" applyProtection="1">
      <alignment horizontal="center"/>
    </xf>
    <xf numFmtId="0" fontId="32" fillId="0" borderId="35" xfId="2" applyFont="1" applyFill="1" applyBorder="1" applyAlignment="1" applyProtection="1">
      <alignment horizontal="center"/>
    </xf>
    <xf numFmtId="0" fontId="32" fillId="0" borderId="37" xfId="2" applyFont="1" applyFill="1" applyBorder="1" applyProtection="1"/>
    <xf numFmtId="0" fontId="32" fillId="0" borderId="34" xfId="48" applyNumberFormat="1" applyFont="1" applyFill="1" applyBorder="1" applyAlignment="1" applyProtection="1"/>
    <xf numFmtId="38" fontId="32" fillId="0" borderId="35" xfId="48" applyFont="1" applyFill="1" applyBorder="1" applyProtection="1"/>
    <xf numFmtId="38" fontId="32" fillId="0" borderId="102" xfId="48" applyFont="1" applyFill="1" applyBorder="1" applyProtection="1"/>
    <xf numFmtId="38" fontId="32" fillId="0" borderId="35" xfId="48" applyFont="1" applyFill="1" applyBorder="1" applyAlignment="1" applyProtection="1">
      <alignment horizontal="right"/>
    </xf>
    <xf numFmtId="38" fontId="32" fillId="0" borderId="36" xfId="48" applyFont="1" applyFill="1" applyBorder="1" applyProtection="1"/>
    <xf numFmtId="38" fontId="32" fillId="0" borderId="104" xfId="48" applyFont="1" applyFill="1" applyBorder="1" applyProtection="1"/>
    <xf numFmtId="0" fontId="32" fillId="0" borderId="35" xfId="2" applyFont="1" applyFill="1" applyBorder="1" applyAlignment="1" applyProtection="1">
      <alignment horizontal="right"/>
    </xf>
    <xf numFmtId="56" fontId="33" fillId="0" borderId="18" xfId="2" applyNumberFormat="1" applyFont="1" applyFill="1" applyBorder="1" applyAlignment="1" applyProtection="1">
      <alignment horizontal="center"/>
    </xf>
    <xf numFmtId="56" fontId="33" fillId="0" borderId="4" xfId="2" applyNumberFormat="1" applyFont="1" applyFill="1" applyBorder="1" applyAlignment="1" applyProtection="1">
      <alignment horizontal="center"/>
    </xf>
    <xf numFmtId="38" fontId="33" fillId="0" borderId="3" xfId="48" applyFont="1" applyFill="1" applyBorder="1" applyProtection="1"/>
    <xf numFmtId="38" fontId="33" fillId="0" borderId="107" xfId="48" applyFont="1" applyFill="1" applyBorder="1" applyProtection="1"/>
    <xf numFmtId="56" fontId="32" fillId="0" borderId="59" xfId="2" applyNumberFormat="1" applyFont="1" applyFill="1" applyBorder="1" applyAlignment="1" applyProtection="1">
      <alignment horizontal="center"/>
    </xf>
    <xf numFmtId="3" fontId="32" fillId="0" borderId="59" xfId="2" applyNumberFormat="1" applyFont="1" applyFill="1" applyBorder="1" applyAlignment="1" applyProtection="1">
      <alignment horizontal="right"/>
    </xf>
    <xf numFmtId="3" fontId="33" fillId="0" borderId="4" xfId="2" applyNumberFormat="1" applyFont="1" applyFill="1" applyBorder="1" applyAlignment="1" applyProtection="1">
      <alignment horizontal="right"/>
    </xf>
    <xf numFmtId="0" fontId="33" fillId="0" borderId="29" xfId="2" applyFont="1" applyFill="1" applyBorder="1" applyProtection="1"/>
    <xf numFmtId="0" fontId="32" fillId="0" borderId="38" xfId="2" applyFont="1" applyFill="1" applyBorder="1" applyAlignment="1" applyProtection="1">
      <alignment horizontal="center"/>
    </xf>
    <xf numFmtId="0" fontId="32" fillId="0" borderId="39" xfId="2" applyFont="1" applyFill="1" applyBorder="1" applyAlignment="1" applyProtection="1">
      <alignment horizontal="center"/>
    </xf>
    <xf numFmtId="0" fontId="32" fillId="0" borderId="41" xfId="2" applyFont="1" applyFill="1" applyBorder="1" applyProtection="1"/>
    <xf numFmtId="0" fontId="32" fillId="0" borderId="38" xfId="48" applyNumberFormat="1" applyFont="1" applyFill="1" applyBorder="1" applyAlignment="1" applyProtection="1">
      <alignment horizontal="right"/>
    </xf>
    <xf numFmtId="3" fontId="32" fillId="0" borderId="26" xfId="2" applyNumberFormat="1" applyFont="1" applyFill="1" applyBorder="1" applyAlignment="1" applyProtection="1">
      <alignment horizontal="right"/>
    </xf>
    <xf numFmtId="38" fontId="32" fillId="0" borderId="82" xfId="48" applyFont="1" applyFill="1" applyBorder="1" applyProtection="1"/>
    <xf numFmtId="38" fontId="32" fillId="0" borderId="108" xfId="48" applyFont="1" applyFill="1" applyBorder="1" applyProtection="1"/>
    <xf numFmtId="0" fontId="32" fillId="0" borderId="26" xfId="2" applyFont="1" applyFill="1" applyBorder="1" applyAlignment="1" applyProtection="1">
      <alignment horizontal="right"/>
    </xf>
    <xf numFmtId="38" fontId="32" fillId="0" borderId="26" xfId="48" applyFont="1" applyFill="1" applyBorder="1" applyProtection="1"/>
    <xf numFmtId="38" fontId="32" fillId="0" borderId="39" xfId="48" applyFont="1" applyFill="1" applyBorder="1" applyProtection="1"/>
    <xf numFmtId="0" fontId="32" fillId="0" borderId="25" xfId="2" applyFont="1" applyFill="1" applyBorder="1" applyAlignment="1" applyProtection="1">
      <alignment horizontal="center"/>
    </xf>
    <xf numFmtId="0" fontId="32" fillId="0" borderId="26" xfId="2" applyFont="1" applyFill="1" applyBorder="1" applyAlignment="1" applyProtection="1">
      <alignment horizontal="center"/>
    </xf>
    <xf numFmtId="0" fontId="32" fillId="0" borderId="27" xfId="2" applyFont="1" applyFill="1" applyBorder="1" applyProtection="1"/>
    <xf numFmtId="0" fontId="32" fillId="0" borderId="25" xfId="48" applyNumberFormat="1" applyFont="1" applyFill="1" applyBorder="1" applyAlignment="1" applyProtection="1">
      <alignment horizontal="right"/>
    </xf>
    <xf numFmtId="38" fontId="32" fillId="0" borderId="96" xfId="48" applyFont="1" applyFill="1" applyBorder="1" applyProtection="1"/>
    <xf numFmtId="38" fontId="32" fillId="0" borderId="94" xfId="48" applyFont="1" applyFill="1" applyBorder="1" applyProtection="1"/>
    <xf numFmtId="56" fontId="32" fillId="0" borderId="35" xfId="2" applyNumberFormat="1" applyFont="1" applyFill="1" applyBorder="1" applyAlignment="1" applyProtection="1">
      <alignment horizontal="center"/>
    </xf>
    <xf numFmtId="0" fontId="32" fillId="0" borderId="0" xfId="2" applyFont="1" applyFill="1" applyBorder="1" applyAlignment="1" applyProtection="1">
      <alignment horizontal="center" textRotation="180"/>
    </xf>
    <xf numFmtId="0" fontId="32" fillId="0" borderId="23" xfId="2" applyFont="1" applyFill="1" applyBorder="1" applyAlignment="1" applyProtection="1">
      <alignment horizontal="center"/>
    </xf>
    <xf numFmtId="0" fontId="32" fillId="0" borderId="21" xfId="2" applyFont="1" applyFill="1" applyBorder="1" applyAlignment="1" applyProtection="1">
      <alignment horizontal="center"/>
    </xf>
    <xf numFmtId="0" fontId="32" fillId="0" borderId="22" xfId="2" applyFont="1" applyFill="1" applyBorder="1" applyProtection="1"/>
    <xf numFmtId="0" fontId="32" fillId="0" borderId="23" xfId="48" applyNumberFormat="1" applyFont="1" applyFill="1" applyBorder="1" applyAlignment="1" applyProtection="1"/>
    <xf numFmtId="3" fontId="32" fillId="0" borderId="21" xfId="2" applyNumberFormat="1" applyFont="1" applyFill="1" applyBorder="1" applyAlignment="1" applyProtection="1">
      <alignment horizontal="right"/>
    </xf>
    <xf numFmtId="38" fontId="32" fillId="6" borderId="21" xfId="48" applyFont="1" applyFill="1" applyBorder="1" applyProtection="1"/>
    <xf numFmtId="38" fontId="32" fillId="0" borderId="99" xfId="48" applyFont="1" applyFill="1" applyBorder="1" applyProtection="1"/>
    <xf numFmtId="38" fontId="32" fillId="0" borderId="98" xfId="48" applyFont="1" applyFill="1" applyBorder="1" applyProtection="1"/>
    <xf numFmtId="38" fontId="32" fillId="0" borderId="21" xfId="48" applyFont="1" applyFill="1" applyBorder="1" applyProtection="1"/>
    <xf numFmtId="0" fontId="32" fillId="0" borderId="29" xfId="2" applyFont="1" applyFill="1" applyBorder="1" applyProtection="1"/>
    <xf numFmtId="0" fontId="32" fillId="0" borderId="25" xfId="48" applyNumberFormat="1" applyFont="1" applyFill="1" applyBorder="1" applyAlignment="1" applyProtection="1"/>
    <xf numFmtId="0" fontId="32" fillId="0" borderId="18" xfId="2" applyFont="1" applyFill="1" applyBorder="1" applyAlignment="1" applyProtection="1">
      <alignment horizontal="center"/>
    </xf>
    <xf numFmtId="0" fontId="32" fillId="0" borderId="4" xfId="2" applyFont="1" applyFill="1" applyBorder="1" applyAlignment="1" applyProtection="1">
      <alignment horizontal="center"/>
    </xf>
    <xf numFmtId="0" fontId="32" fillId="0" borderId="18" xfId="48" applyNumberFormat="1" applyFont="1" applyFill="1" applyBorder="1" applyAlignment="1" applyProtection="1"/>
    <xf numFmtId="38" fontId="32" fillId="0" borderId="4" xfId="48" applyFont="1" applyFill="1" applyBorder="1" applyProtection="1"/>
    <xf numFmtId="0" fontId="32" fillId="0" borderId="4" xfId="2" applyFont="1" applyFill="1" applyBorder="1" applyAlignment="1" applyProtection="1">
      <alignment horizontal="right"/>
    </xf>
    <xf numFmtId="3" fontId="32" fillId="0" borderId="96" xfId="2" applyNumberFormat="1" applyFont="1" applyFill="1" applyBorder="1" applyAlignment="1" applyProtection="1">
      <alignment horizontal="right"/>
    </xf>
    <xf numFmtId="0" fontId="32" fillId="6" borderId="23" xfId="2" applyFont="1" applyFill="1" applyBorder="1" applyAlignment="1" applyProtection="1">
      <alignment horizontal="center"/>
    </xf>
    <xf numFmtId="0" fontId="32" fillId="6" borderId="21" xfId="2" applyFont="1" applyFill="1" applyBorder="1" applyAlignment="1" applyProtection="1">
      <alignment horizontal="center"/>
    </xf>
    <xf numFmtId="0" fontId="32" fillId="6" borderId="22" xfId="2" applyFont="1" applyFill="1" applyBorder="1" applyProtection="1"/>
    <xf numFmtId="0" fontId="32" fillId="6" borderId="23" xfId="48" applyNumberFormat="1" applyFont="1" applyFill="1" applyBorder="1" applyAlignment="1" applyProtection="1"/>
    <xf numFmtId="38" fontId="32" fillId="6" borderId="99" xfId="48" applyFont="1" applyFill="1" applyBorder="1" applyProtection="1"/>
    <xf numFmtId="0" fontId="32" fillId="0" borderId="21" xfId="2" applyFont="1" applyFill="1" applyBorder="1" applyAlignment="1" applyProtection="1">
      <alignment horizontal="right"/>
    </xf>
    <xf numFmtId="0" fontId="32" fillId="0" borderId="38" xfId="48" applyNumberFormat="1" applyFont="1" applyFill="1" applyBorder="1" applyAlignment="1" applyProtection="1"/>
    <xf numFmtId="0" fontId="32" fillId="0" borderId="39" xfId="2" applyFont="1" applyFill="1" applyBorder="1" applyAlignment="1" applyProtection="1">
      <alignment horizontal="right"/>
    </xf>
    <xf numFmtId="56" fontId="32" fillId="0" borderId="26" xfId="2" applyNumberFormat="1" applyFont="1" applyFill="1" applyBorder="1" applyAlignment="1" applyProtection="1">
      <alignment horizontal="center"/>
    </xf>
    <xf numFmtId="38" fontId="32" fillId="0" borderId="83" xfId="48" applyFont="1" applyFill="1" applyBorder="1" applyProtection="1"/>
    <xf numFmtId="38" fontId="32" fillId="0" borderId="26" xfId="48" applyFont="1" applyFill="1" applyBorder="1" applyAlignment="1" applyProtection="1">
      <alignment horizontal="right"/>
    </xf>
    <xf numFmtId="0" fontId="41" fillId="0" borderId="0" xfId="2" applyFont="1" applyFill="1" applyProtection="1"/>
    <xf numFmtId="0" fontId="41" fillId="0" borderId="7" xfId="2" applyFont="1" applyFill="1" applyBorder="1" applyProtection="1"/>
    <xf numFmtId="0" fontId="48" fillId="0" borderId="0" xfId="2" applyFont="1" applyFill="1" applyProtection="1"/>
    <xf numFmtId="3" fontId="32" fillId="6" borderId="21" xfId="2" applyNumberFormat="1" applyFont="1" applyFill="1" applyBorder="1" applyAlignment="1" applyProtection="1">
      <alignment horizontal="right"/>
    </xf>
    <xf numFmtId="38" fontId="32" fillId="0" borderId="28" xfId="48" applyFont="1" applyFill="1" applyBorder="1" applyProtection="1"/>
    <xf numFmtId="0" fontId="32" fillId="0" borderId="13" xfId="2" applyFont="1" applyFill="1" applyBorder="1" applyAlignment="1" applyProtection="1">
      <alignment horizontal="center"/>
    </xf>
    <xf numFmtId="49" fontId="33" fillId="0" borderId="14" xfId="2" applyNumberFormat="1" applyFont="1" applyFill="1" applyBorder="1" applyAlignment="1" applyProtection="1">
      <alignment horizontal="center"/>
    </xf>
    <xf numFmtId="0" fontId="32" fillId="0" borderId="14" xfId="2" applyFont="1" applyFill="1" applyBorder="1" applyAlignment="1" applyProtection="1">
      <alignment horizontal="center"/>
    </xf>
    <xf numFmtId="0" fontId="32" fillId="0" borderId="13" xfId="48" applyNumberFormat="1" applyFont="1" applyFill="1" applyBorder="1" applyAlignment="1" applyProtection="1"/>
    <xf numFmtId="3" fontId="32" fillId="0" borderId="14" xfId="2" applyNumberFormat="1" applyFont="1" applyFill="1" applyBorder="1" applyAlignment="1" applyProtection="1">
      <alignment horizontal="right"/>
    </xf>
    <xf numFmtId="38" fontId="32" fillId="0" borderId="14" xfId="48" applyFont="1" applyFill="1" applyBorder="1" applyProtection="1"/>
    <xf numFmtId="38" fontId="32" fillId="0" borderId="100" xfId="48" applyFont="1" applyFill="1" applyBorder="1" applyProtection="1"/>
    <xf numFmtId="38" fontId="32" fillId="0" borderId="106" xfId="48" applyFont="1" applyFill="1" applyBorder="1" applyProtection="1"/>
    <xf numFmtId="0" fontId="32" fillId="0" borderId="14" xfId="2" applyFont="1" applyFill="1" applyBorder="1" applyAlignment="1" applyProtection="1">
      <alignment horizontal="right"/>
    </xf>
    <xf numFmtId="0" fontId="32" fillId="0" borderId="15" xfId="2" applyFont="1" applyFill="1" applyBorder="1" applyProtection="1"/>
    <xf numFmtId="0" fontId="32" fillId="0" borderId="83" xfId="2" applyFont="1" applyFill="1" applyBorder="1" applyProtection="1"/>
    <xf numFmtId="0" fontId="32" fillId="0" borderId="84" xfId="2" applyFont="1" applyFill="1" applyBorder="1" applyProtection="1"/>
    <xf numFmtId="0" fontId="2" fillId="0" borderId="83" xfId="2" applyFont="1" applyFill="1" applyBorder="1" applyProtection="1"/>
    <xf numFmtId="176" fontId="32" fillId="6" borderId="22" xfId="66" applyNumberFormat="1" applyFont="1" applyFill="1" applyBorder="1" applyAlignment="1" applyProtection="1">
      <alignment vertical="center"/>
    </xf>
    <xf numFmtId="38" fontId="32" fillId="6" borderId="24" xfId="48" applyFont="1" applyFill="1" applyBorder="1" applyProtection="1"/>
    <xf numFmtId="38" fontId="32" fillId="0" borderId="21" xfId="48" applyFont="1" applyFill="1" applyBorder="1" applyAlignment="1" applyProtection="1">
      <alignment horizontal="right"/>
    </xf>
    <xf numFmtId="176" fontId="32" fillId="0" borderId="96" xfId="48" applyNumberFormat="1" applyFont="1" applyFill="1" applyBorder="1" applyAlignment="1" applyProtection="1">
      <alignment horizontal="right"/>
    </xf>
    <xf numFmtId="0" fontId="32" fillId="0" borderId="94" xfId="2" applyFont="1" applyFill="1" applyBorder="1" applyProtection="1"/>
    <xf numFmtId="3" fontId="32" fillId="0" borderId="99" xfId="2" applyNumberFormat="1" applyFont="1" applyFill="1" applyBorder="1" applyAlignment="1" applyProtection="1">
      <alignment horizontal="right"/>
    </xf>
    <xf numFmtId="0" fontId="32" fillId="6" borderId="0" xfId="2" applyFont="1" applyFill="1" applyBorder="1" applyAlignment="1" applyProtection="1">
      <alignment horizontal="center" textRotation="180"/>
    </xf>
    <xf numFmtId="0" fontId="32" fillId="6" borderId="22" xfId="2" applyFont="1" applyFill="1" applyBorder="1" applyAlignment="1" applyProtection="1">
      <alignment shrinkToFit="1"/>
    </xf>
    <xf numFmtId="0" fontId="5" fillId="6" borderId="23" xfId="48" applyNumberFormat="1" applyFont="1" applyFill="1" applyBorder="1" applyAlignment="1" applyProtection="1">
      <alignment shrinkToFit="1"/>
    </xf>
    <xf numFmtId="0" fontId="32" fillId="6" borderId="21" xfId="2" applyFont="1" applyFill="1" applyBorder="1" applyAlignment="1" applyProtection="1">
      <alignment horizontal="center" shrinkToFit="1"/>
    </xf>
    <xf numFmtId="3" fontId="5" fillId="6" borderId="21" xfId="2" applyNumberFormat="1" applyFont="1" applyFill="1" applyBorder="1" applyAlignment="1" applyProtection="1">
      <alignment horizontal="right" shrinkToFit="1"/>
    </xf>
    <xf numFmtId="38" fontId="5" fillId="6" borderId="21" xfId="48" applyFont="1" applyFill="1" applyBorder="1" applyAlignment="1" applyProtection="1">
      <alignment shrinkToFit="1"/>
    </xf>
    <xf numFmtId="38" fontId="32" fillId="6" borderId="21" xfId="48" applyFont="1" applyFill="1" applyBorder="1" applyAlignment="1" applyProtection="1">
      <alignment shrinkToFit="1"/>
    </xf>
    <xf numFmtId="176" fontId="5" fillId="6" borderId="99" xfId="48" applyNumberFormat="1" applyFont="1" applyFill="1" applyBorder="1" applyAlignment="1" applyProtection="1">
      <alignment shrinkToFit="1"/>
    </xf>
    <xf numFmtId="3" fontId="32" fillId="6" borderId="21" xfId="2" applyNumberFormat="1" applyFont="1" applyFill="1" applyBorder="1" applyAlignment="1" applyProtection="1">
      <alignment horizontal="center" shrinkToFit="1"/>
    </xf>
    <xf numFmtId="38" fontId="32" fillId="0" borderId="24" xfId="48" applyFont="1" applyFill="1" applyBorder="1" applyProtection="1"/>
    <xf numFmtId="0" fontId="32" fillId="0" borderId="98" xfId="2" applyFont="1" applyFill="1" applyBorder="1" applyProtection="1"/>
    <xf numFmtId="0" fontId="32" fillId="6" borderId="27" xfId="2" applyFont="1" applyFill="1" applyBorder="1" applyAlignment="1" applyProtection="1">
      <alignment shrinkToFit="1"/>
    </xf>
    <xf numFmtId="0" fontId="5" fillId="6" borderId="25" xfId="48" applyNumberFormat="1" applyFont="1" applyFill="1" applyBorder="1" applyAlignment="1" applyProtection="1">
      <alignment shrinkToFit="1"/>
    </xf>
    <xf numFmtId="0" fontId="32" fillId="6" borderId="26" xfId="2" applyFont="1" applyFill="1" applyBorder="1" applyAlignment="1" applyProtection="1">
      <alignment horizontal="center" shrinkToFit="1"/>
    </xf>
    <xf numFmtId="38" fontId="32" fillId="6" borderId="26" xfId="48" applyFont="1" applyFill="1" applyBorder="1" applyAlignment="1" applyProtection="1">
      <alignment horizontal="left" shrinkToFit="1"/>
    </xf>
    <xf numFmtId="187" fontId="5" fillId="6" borderId="96" xfId="48" applyNumberFormat="1" applyFont="1" applyFill="1" applyBorder="1" applyAlignment="1" applyProtection="1">
      <alignment shrinkToFit="1"/>
    </xf>
    <xf numFmtId="3" fontId="32" fillId="6" borderId="26" xfId="2" applyNumberFormat="1" applyFont="1" applyFill="1" applyBorder="1" applyAlignment="1" applyProtection="1">
      <alignment horizontal="center" shrinkToFit="1"/>
    </xf>
    <xf numFmtId="38" fontId="32" fillId="6" borderId="26" xfId="48" applyFont="1" applyFill="1" applyBorder="1" applyAlignment="1" applyProtection="1">
      <alignment shrinkToFit="1"/>
    </xf>
    <xf numFmtId="56" fontId="32" fillId="0" borderId="21" xfId="2" applyNumberFormat="1" applyFont="1" applyFill="1" applyBorder="1" applyAlignment="1" applyProtection="1">
      <alignment horizontal="center"/>
    </xf>
    <xf numFmtId="0" fontId="32" fillId="0" borderId="30" xfId="2" applyFont="1" applyFill="1" applyBorder="1" applyAlignment="1" applyProtection="1">
      <alignment horizontal="center"/>
    </xf>
    <xf numFmtId="0" fontId="32" fillId="0" borderId="31" xfId="2" applyFont="1" applyFill="1" applyBorder="1" applyAlignment="1" applyProtection="1">
      <alignment horizontal="center"/>
    </xf>
    <xf numFmtId="56" fontId="32" fillId="0" borderId="31" xfId="2" applyNumberFormat="1" applyFont="1" applyFill="1" applyBorder="1" applyAlignment="1" applyProtection="1">
      <alignment horizontal="center"/>
    </xf>
    <xf numFmtId="0" fontId="32" fillId="0" borderId="33" xfId="2" applyFont="1" applyFill="1" applyBorder="1" applyProtection="1"/>
    <xf numFmtId="0" fontId="32" fillId="0" borderId="30" xfId="48" applyNumberFormat="1" applyFont="1" applyFill="1" applyBorder="1" applyAlignment="1" applyProtection="1"/>
    <xf numFmtId="38" fontId="32" fillId="0" borderId="31" xfId="48" applyFont="1" applyFill="1" applyBorder="1" applyProtection="1"/>
    <xf numFmtId="38" fontId="32" fillId="0" borderId="32" xfId="48" applyFont="1" applyFill="1" applyBorder="1" applyProtection="1"/>
    <xf numFmtId="38" fontId="32" fillId="0" borderId="93" xfId="48" applyFont="1" applyFill="1" applyBorder="1" applyProtection="1"/>
    <xf numFmtId="0" fontId="32" fillId="0" borderId="31" xfId="2" applyFont="1" applyFill="1" applyBorder="1" applyAlignment="1" applyProtection="1">
      <alignment horizontal="right"/>
    </xf>
    <xf numFmtId="38" fontId="32" fillId="0" borderId="31" xfId="48" applyFont="1" applyFill="1" applyBorder="1" applyAlignment="1" applyProtection="1">
      <alignment horizontal="right"/>
    </xf>
    <xf numFmtId="177" fontId="32" fillId="0" borderId="39" xfId="2" applyNumberFormat="1" applyFont="1" applyFill="1" applyBorder="1" applyAlignment="1" applyProtection="1">
      <alignment horizontal="center"/>
    </xf>
    <xf numFmtId="177" fontId="32" fillId="0" borderId="31" xfId="2" applyNumberFormat="1" applyFont="1" applyFill="1" applyBorder="1" applyAlignment="1" applyProtection="1">
      <alignment horizontal="center"/>
    </xf>
    <xf numFmtId="177" fontId="33" fillId="0" borderId="8" xfId="2" applyNumberFormat="1" applyFont="1" applyFill="1" applyBorder="1" applyAlignment="1" applyProtection="1">
      <alignment horizontal="center"/>
    </xf>
    <xf numFmtId="177" fontId="33" fillId="0" borderId="9" xfId="2" applyNumberFormat="1" applyFont="1" applyFill="1" applyBorder="1" applyAlignment="1" applyProtection="1">
      <alignment horizontal="center"/>
    </xf>
    <xf numFmtId="177" fontId="33" fillId="0" borderId="45" xfId="2" applyNumberFormat="1" applyFont="1" applyFill="1" applyBorder="1" applyProtection="1"/>
    <xf numFmtId="0" fontId="32" fillId="0" borderId="8" xfId="48" applyNumberFormat="1" applyFont="1" applyFill="1" applyBorder="1" applyAlignment="1" applyProtection="1"/>
    <xf numFmtId="0" fontId="32" fillId="0" borderId="9" xfId="2" applyFont="1" applyFill="1" applyBorder="1" applyAlignment="1" applyProtection="1">
      <alignment horizontal="center"/>
    </xf>
    <xf numFmtId="38" fontId="32" fillId="0" borderId="9" xfId="48" applyFont="1" applyFill="1" applyBorder="1" applyProtection="1"/>
    <xf numFmtId="38" fontId="33" fillId="0" borderId="9" xfId="48" applyFont="1" applyFill="1" applyBorder="1" applyProtection="1"/>
    <xf numFmtId="38" fontId="33" fillId="0" borderId="2" xfId="48" applyFont="1" applyFill="1" applyBorder="1" applyProtection="1"/>
    <xf numFmtId="38" fontId="33" fillId="0" borderId="76" xfId="48" applyFont="1" applyFill="1" applyBorder="1" applyProtection="1"/>
    <xf numFmtId="0" fontId="32" fillId="0" borderId="9" xfId="2" applyFont="1" applyFill="1" applyBorder="1" applyAlignment="1" applyProtection="1">
      <alignment horizontal="right"/>
    </xf>
    <xf numFmtId="177" fontId="33" fillId="9" borderId="16" xfId="2" applyNumberFormat="1" applyFont="1" applyFill="1" applyBorder="1" applyAlignment="1" applyProtection="1">
      <alignment horizontal="center"/>
    </xf>
    <xf numFmtId="177" fontId="33" fillId="9" borderId="61" xfId="2" applyNumberFormat="1" applyFont="1" applyFill="1" applyBorder="1" applyAlignment="1" applyProtection="1">
      <alignment horizontal="center"/>
    </xf>
    <xf numFmtId="177" fontId="33" fillId="9" borderId="62" xfId="2" applyNumberFormat="1" applyFont="1" applyFill="1" applyBorder="1" applyProtection="1"/>
    <xf numFmtId="0" fontId="32" fillId="9" borderId="61" xfId="2" applyFont="1" applyFill="1" applyBorder="1" applyAlignment="1" applyProtection="1">
      <alignment horizontal="center"/>
    </xf>
    <xf numFmtId="38" fontId="32" fillId="9" borderId="61" xfId="48" applyFont="1" applyFill="1" applyBorder="1" applyProtection="1"/>
    <xf numFmtId="38" fontId="32" fillId="9" borderId="103" xfId="48" applyFont="1" applyFill="1" applyBorder="1" applyProtection="1"/>
    <xf numFmtId="38" fontId="32" fillId="9" borderId="63" xfId="48" applyFont="1" applyFill="1" applyBorder="1" applyProtection="1"/>
    <xf numFmtId="38" fontId="32" fillId="9" borderId="109" xfId="48" applyFont="1" applyFill="1" applyBorder="1" applyProtection="1"/>
    <xf numFmtId="0" fontId="32" fillId="9" borderId="61" xfId="2" applyFont="1" applyFill="1" applyBorder="1" applyAlignment="1" applyProtection="1">
      <alignment horizontal="right"/>
    </xf>
    <xf numFmtId="177" fontId="33" fillId="0" borderId="18" xfId="2" applyNumberFormat="1" applyFont="1" applyFill="1" applyBorder="1" applyAlignment="1" applyProtection="1">
      <alignment horizontal="center"/>
    </xf>
    <xf numFmtId="177" fontId="33" fillId="0" borderId="4" xfId="2" applyNumberFormat="1" applyFont="1" applyFill="1" applyBorder="1" applyAlignment="1" applyProtection="1">
      <alignment horizontal="center"/>
    </xf>
    <xf numFmtId="38" fontId="40" fillId="6" borderId="11" xfId="47" applyFont="1" applyFill="1" applyBorder="1" applyAlignment="1" applyProtection="1">
      <alignment vertical="center" wrapText="1"/>
    </xf>
    <xf numFmtId="0" fontId="33" fillId="0" borderId="0" xfId="2" applyFont="1" applyFill="1" applyBorder="1" applyAlignment="1" applyProtection="1">
      <alignment horizontal="center" textRotation="180"/>
    </xf>
    <xf numFmtId="38" fontId="33" fillId="0" borderId="14" xfId="48" applyFont="1" applyFill="1" applyBorder="1" applyProtection="1"/>
    <xf numFmtId="0" fontId="33" fillId="0" borderId="23" xfId="48" applyNumberFormat="1" applyFont="1" applyFill="1" applyBorder="1" applyAlignment="1" applyProtection="1"/>
    <xf numFmtId="0" fontId="33" fillId="0" borderId="21" xfId="2" applyFont="1" applyFill="1" applyBorder="1" applyAlignment="1" applyProtection="1">
      <alignment horizontal="center"/>
    </xf>
    <xf numFmtId="38" fontId="33" fillId="0" borderId="21" xfId="48" applyFont="1" applyFill="1" applyBorder="1" applyProtection="1"/>
    <xf numFmtId="38" fontId="33" fillId="0" borderId="99" xfId="48" applyFont="1" applyFill="1" applyBorder="1" applyAlignment="1" applyProtection="1">
      <alignment horizontal="right"/>
    </xf>
    <xf numFmtId="38" fontId="33" fillId="0" borderId="98" xfId="48" applyFont="1" applyFill="1" applyBorder="1" applyAlignment="1" applyProtection="1">
      <alignment horizontal="right"/>
    </xf>
    <xf numFmtId="0" fontId="33" fillId="0" borderId="21" xfId="2" applyFont="1" applyFill="1" applyBorder="1" applyAlignment="1" applyProtection="1">
      <alignment horizontal="right"/>
    </xf>
    <xf numFmtId="177" fontId="32" fillId="0" borderId="46" xfId="2" applyNumberFormat="1" applyFont="1" applyFill="1" applyBorder="1" applyAlignment="1" applyProtection="1">
      <alignment horizontal="center"/>
    </xf>
    <xf numFmtId="177" fontId="32" fillId="0" borderId="11" xfId="2" applyNumberFormat="1" applyFont="1" applyFill="1" applyBorder="1" applyAlignment="1" applyProtection="1">
      <alignment horizontal="center"/>
    </xf>
    <xf numFmtId="0" fontId="32" fillId="0" borderId="12" xfId="2" applyFont="1" applyFill="1" applyBorder="1" applyProtection="1"/>
    <xf numFmtId="0" fontId="32" fillId="0" borderId="46" xfId="48" applyNumberFormat="1" applyFont="1" applyFill="1" applyBorder="1" applyAlignment="1" applyProtection="1"/>
    <xf numFmtId="0" fontId="32" fillId="0" borderId="11" xfId="2" applyFont="1" applyFill="1" applyBorder="1" applyAlignment="1" applyProtection="1">
      <alignment horizontal="center"/>
    </xf>
    <xf numFmtId="38" fontId="32" fillId="0" borderId="11" xfId="48" applyFont="1" applyFill="1" applyBorder="1" applyProtection="1"/>
    <xf numFmtId="38" fontId="32" fillId="0" borderId="11" xfId="48" applyFont="1" applyFill="1" applyBorder="1" applyAlignment="1" applyProtection="1">
      <alignment horizontal="right"/>
    </xf>
    <xf numFmtId="38" fontId="32" fillId="0" borderId="5" xfId="48" applyFont="1" applyFill="1" applyBorder="1" applyAlignment="1" applyProtection="1">
      <alignment horizontal="right"/>
    </xf>
    <xf numFmtId="38" fontId="32" fillId="0" borderId="54" xfId="48" applyFont="1" applyFill="1" applyBorder="1" applyProtection="1"/>
    <xf numFmtId="38" fontId="32" fillId="0" borderId="105" xfId="48" applyFont="1" applyFill="1" applyBorder="1" applyAlignment="1" applyProtection="1">
      <alignment horizontal="right"/>
    </xf>
    <xf numFmtId="0" fontId="32" fillId="0" borderId="11" xfId="2" applyFont="1" applyFill="1" applyBorder="1" applyAlignment="1" applyProtection="1">
      <alignment horizontal="right"/>
    </xf>
    <xf numFmtId="177" fontId="32" fillId="0" borderId="47" xfId="2" applyNumberFormat="1" applyFont="1" applyFill="1" applyBorder="1" applyAlignment="1" applyProtection="1">
      <alignment horizontal="center"/>
    </xf>
    <xf numFmtId="177" fontId="32" fillId="0" borderId="48" xfId="2" applyNumberFormat="1" applyFont="1" applyFill="1" applyBorder="1" applyAlignment="1" applyProtection="1">
      <alignment horizontal="center"/>
    </xf>
    <xf numFmtId="0" fontId="33" fillId="0" borderId="79" xfId="2" applyFont="1" applyFill="1" applyBorder="1" applyProtection="1"/>
    <xf numFmtId="0" fontId="32" fillId="0" borderId="47" xfId="48" applyNumberFormat="1" applyFont="1" applyFill="1" applyBorder="1" applyAlignment="1" applyProtection="1"/>
    <xf numFmtId="0" fontId="32" fillId="0" borderId="48" xfId="2" applyFont="1" applyFill="1" applyBorder="1" applyAlignment="1" applyProtection="1">
      <alignment horizontal="center"/>
    </xf>
    <xf numFmtId="38" fontId="32" fillId="0" borderId="48" xfId="48" applyFont="1" applyFill="1" applyBorder="1" applyProtection="1"/>
    <xf numFmtId="38" fontId="33" fillId="0" borderId="48" xfId="48" applyFont="1" applyFill="1" applyBorder="1" applyProtection="1"/>
    <xf numFmtId="38" fontId="33" fillId="0" borderId="115" xfId="48" applyFont="1" applyFill="1" applyBorder="1" applyProtection="1"/>
    <xf numFmtId="38" fontId="33" fillId="0" borderId="116" xfId="48" applyFont="1" applyFill="1" applyBorder="1" applyProtection="1"/>
    <xf numFmtId="0" fontId="32" fillId="0" borderId="48" xfId="2" applyFont="1" applyFill="1" applyBorder="1" applyAlignment="1" applyProtection="1">
      <alignment horizontal="right"/>
    </xf>
    <xf numFmtId="177" fontId="32" fillId="9" borderId="16" xfId="2" applyNumberFormat="1" applyFont="1" applyFill="1" applyBorder="1" applyAlignment="1" applyProtection="1">
      <alignment horizontal="center"/>
    </xf>
    <xf numFmtId="177" fontId="32" fillId="9" borderId="61" xfId="2" applyNumberFormat="1" applyFont="1" applyFill="1" applyBorder="1" applyAlignment="1" applyProtection="1">
      <alignment horizontal="center"/>
    </xf>
    <xf numFmtId="0" fontId="33" fillId="9" borderId="62" xfId="2" applyFont="1" applyFill="1" applyBorder="1" applyProtection="1"/>
    <xf numFmtId="0" fontId="32" fillId="9" borderId="85" xfId="48" applyNumberFormat="1" applyFont="1" applyFill="1" applyBorder="1" applyAlignment="1" applyProtection="1"/>
    <xf numFmtId="38" fontId="33" fillId="9" borderId="61" xfId="48" applyFont="1" applyFill="1" applyBorder="1" applyProtection="1"/>
    <xf numFmtId="38" fontId="33" fillId="9" borderId="63" xfId="48" applyFont="1" applyFill="1" applyBorder="1" applyProtection="1"/>
    <xf numFmtId="38" fontId="33" fillId="9" borderId="62" xfId="48" applyFont="1" applyFill="1" applyBorder="1" applyProtection="1"/>
    <xf numFmtId="177" fontId="32" fillId="0" borderId="57" xfId="2" applyNumberFormat="1" applyFont="1" applyFill="1" applyBorder="1" applyAlignment="1" applyProtection="1">
      <alignment horizontal="center"/>
    </xf>
    <xf numFmtId="177" fontId="32" fillId="0" borderId="55" xfId="2" applyNumberFormat="1" applyFont="1" applyFill="1" applyBorder="1" applyAlignment="1" applyProtection="1">
      <alignment horizontal="center"/>
    </xf>
    <xf numFmtId="0" fontId="33" fillId="0" borderId="56" xfId="2" applyFont="1" applyFill="1" applyBorder="1" applyProtection="1"/>
    <xf numFmtId="0" fontId="32" fillId="0" borderId="118" xfId="48" applyNumberFormat="1" applyFont="1" applyFill="1" applyBorder="1" applyAlignment="1" applyProtection="1"/>
    <xf numFmtId="0" fontId="32" fillId="0" borderId="55" xfId="2" applyFont="1" applyFill="1" applyBorder="1" applyAlignment="1" applyProtection="1">
      <alignment horizontal="center"/>
    </xf>
    <xf numFmtId="38" fontId="32" fillId="0" borderId="55" xfId="48" applyFont="1" applyFill="1" applyBorder="1" applyProtection="1"/>
    <xf numFmtId="38" fontId="33" fillId="0" borderId="114" xfId="48" applyFont="1" applyFill="1" applyBorder="1" applyProtection="1"/>
    <xf numFmtId="38" fontId="33" fillId="0" borderId="56" xfId="48" applyFont="1" applyFill="1" applyBorder="1" applyProtection="1"/>
    <xf numFmtId="0" fontId="32" fillId="0" borderId="55" xfId="2" applyFont="1" applyFill="1" applyBorder="1" applyAlignment="1" applyProtection="1">
      <alignment horizontal="right"/>
    </xf>
    <xf numFmtId="177" fontId="32" fillId="0" borderId="8" xfId="2" applyNumberFormat="1" applyFont="1" applyFill="1" applyBorder="1" applyAlignment="1" applyProtection="1">
      <alignment horizontal="center"/>
    </xf>
    <xf numFmtId="177" fontId="32" fillId="0" borderId="9" xfId="2" applyNumberFormat="1" applyFont="1" applyFill="1" applyBorder="1" applyAlignment="1" applyProtection="1">
      <alignment horizontal="center"/>
    </xf>
    <xf numFmtId="0" fontId="33" fillId="0" borderId="45" xfId="2" applyFont="1" applyFill="1" applyBorder="1" applyProtection="1"/>
    <xf numFmtId="0" fontId="32" fillId="0" borderId="110" xfId="48" applyNumberFormat="1" applyFont="1" applyFill="1" applyBorder="1" applyAlignment="1" applyProtection="1"/>
    <xf numFmtId="38" fontId="33" fillId="0" borderId="10" xfId="48" applyFont="1" applyFill="1" applyBorder="1" applyProtection="1"/>
    <xf numFmtId="38" fontId="33" fillId="0" borderId="45" xfId="48" applyFont="1" applyFill="1" applyBorder="1" applyProtection="1"/>
    <xf numFmtId="0" fontId="32" fillId="0" borderId="46" xfId="2" applyFont="1" applyFill="1" applyBorder="1" applyAlignment="1" applyProtection="1">
      <alignment horizontal="center"/>
    </xf>
    <xf numFmtId="0" fontId="33" fillId="0" borderId="12" xfId="2" applyFont="1" applyFill="1" applyBorder="1" applyAlignment="1" applyProtection="1">
      <alignment horizontal="left"/>
    </xf>
    <xf numFmtId="0" fontId="32" fillId="0" borderId="91" xfId="48" applyNumberFormat="1" applyFont="1" applyFill="1" applyBorder="1" applyAlignment="1" applyProtection="1"/>
    <xf numFmtId="38" fontId="33" fillId="0" borderId="11" xfId="48" applyFont="1" applyFill="1" applyBorder="1" applyProtection="1"/>
    <xf numFmtId="38" fontId="33" fillId="0" borderId="5" xfId="48" applyFont="1" applyFill="1" applyBorder="1" applyProtection="1"/>
    <xf numFmtId="38" fontId="33" fillId="0" borderId="105" xfId="48" applyFont="1" applyFill="1" applyBorder="1" applyProtection="1"/>
    <xf numFmtId="0" fontId="32" fillId="0" borderId="0" xfId="2" applyFont="1" applyFill="1" applyBorder="1" applyAlignment="1" applyProtection="1">
      <alignment horizontal="right"/>
    </xf>
    <xf numFmtId="0" fontId="32" fillId="0" borderId="0" xfId="48" applyNumberFormat="1" applyFont="1" applyFill="1" applyBorder="1" applyAlignment="1" applyProtection="1">
      <alignment horizontal="center"/>
    </xf>
    <xf numFmtId="0" fontId="2" fillId="0" borderId="0" xfId="2" applyFont="1" applyFill="1" applyBorder="1" applyProtection="1"/>
    <xf numFmtId="0" fontId="32" fillId="0" borderId="7" xfId="2" quotePrefix="1" applyFont="1" applyFill="1" applyBorder="1" applyAlignment="1" applyProtection="1">
      <alignment horizontal="left"/>
    </xf>
    <xf numFmtId="38" fontId="32" fillId="0" borderId="0" xfId="48" quotePrefix="1" applyFont="1" applyFill="1" applyBorder="1" applyAlignment="1" applyProtection="1">
      <alignment horizontal="right"/>
    </xf>
    <xf numFmtId="0" fontId="32" fillId="0" borderId="0" xfId="48" applyNumberFormat="1" applyFont="1" applyFill="1" applyProtection="1"/>
    <xf numFmtId="38" fontId="32" fillId="0" borderId="0" xfId="48" applyFont="1" applyFill="1" applyProtection="1"/>
    <xf numFmtId="38" fontId="32" fillId="0" borderId="9" xfId="48" applyFont="1" applyFill="1" applyBorder="1" applyAlignment="1" applyProtection="1">
      <alignment horizontal="center"/>
    </xf>
    <xf numFmtId="38" fontId="56" fillId="0" borderId="98" xfId="48" applyFont="1" applyFill="1" applyBorder="1" applyProtection="1"/>
    <xf numFmtId="0" fontId="56" fillId="0" borderId="21" xfId="2" applyFont="1" applyFill="1" applyBorder="1" applyAlignment="1" applyProtection="1">
      <alignment horizontal="right"/>
    </xf>
    <xf numFmtId="3" fontId="56" fillId="0" borderId="21" xfId="2" applyNumberFormat="1" applyFont="1" applyFill="1" applyBorder="1" applyAlignment="1" applyProtection="1">
      <alignment horizontal="right"/>
    </xf>
    <xf numFmtId="38" fontId="56" fillId="0" borderId="21" xfId="48" applyFont="1" applyFill="1" applyBorder="1" applyProtection="1"/>
    <xf numFmtId="0" fontId="33" fillId="0" borderId="15" xfId="2" applyFont="1" applyFill="1" applyBorder="1" applyAlignment="1" applyProtection="1">
      <alignment horizontal="left" vertical="top" wrapText="1"/>
    </xf>
    <xf numFmtId="38" fontId="32" fillId="0" borderId="9" xfId="48" applyFont="1" applyFill="1" applyBorder="1" applyAlignment="1" applyProtection="1">
      <alignment horizontal="center"/>
    </xf>
    <xf numFmtId="176" fontId="32" fillId="0" borderId="99" xfId="48" applyNumberFormat="1" applyFont="1" applyFill="1" applyBorder="1" applyAlignment="1" applyProtection="1">
      <alignment horizontal="right"/>
    </xf>
    <xf numFmtId="38" fontId="56" fillId="0" borderId="0" xfId="48" applyFont="1" applyFill="1" applyBorder="1" applyAlignment="1" applyProtection="1">
      <alignment horizontal="right"/>
    </xf>
    <xf numFmtId="0" fontId="55" fillId="0" borderId="20" xfId="2" applyFont="1" applyFill="1" applyBorder="1" applyProtection="1"/>
    <xf numFmtId="38" fontId="32" fillId="0" borderId="83" xfId="48" applyFont="1" applyFill="1" applyBorder="1" applyAlignment="1" applyProtection="1">
      <alignment vertical="center"/>
    </xf>
    <xf numFmtId="0" fontId="32" fillId="9" borderId="13" xfId="48" applyNumberFormat="1" applyFont="1" applyFill="1" applyBorder="1" applyAlignment="1" applyProtection="1"/>
    <xf numFmtId="0" fontId="32" fillId="6" borderId="38" xfId="48" applyNumberFormat="1" applyFont="1" applyFill="1" applyBorder="1" applyAlignment="1" applyProtection="1">
      <alignment horizontal="right"/>
    </xf>
    <xf numFmtId="0" fontId="32" fillId="6" borderId="18" xfId="48" applyNumberFormat="1" applyFont="1" applyFill="1" applyBorder="1" applyAlignment="1" applyProtection="1">
      <alignment horizontal="right"/>
    </xf>
    <xf numFmtId="0" fontId="32" fillId="0" borderId="58" xfId="48" applyNumberFormat="1" applyFont="1" applyFill="1" applyBorder="1" applyAlignment="1" applyProtection="1">
      <alignment horizontal="right"/>
    </xf>
    <xf numFmtId="0" fontId="33" fillId="0" borderId="18" xfId="48" applyNumberFormat="1" applyFont="1" applyFill="1" applyBorder="1" applyAlignment="1" applyProtection="1">
      <alignment horizontal="right"/>
    </xf>
    <xf numFmtId="0" fontId="32" fillId="0" borderId="34" xfId="48" applyNumberFormat="1" applyFont="1" applyFill="1" applyBorder="1" applyAlignment="1" applyProtection="1">
      <alignment horizontal="right"/>
    </xf>
    <xf numFmtId="0" fontId="32" fillId="0" borderId="23" xfId="48" applyNumberFormat="1" applyFont="1" applyFill="1" applyBorder="1" applyAlignment="1" applyProtection="1">
      <alignment horizontal="right"/>
    </xf>
    <xf numFmtId="0" fontId="32" fillId="0" borderId="18" xfId="48" applyNumberFormat="1" applyFont="1" applyFill="1" applyBorder="1" applyAlignment="1" applyProtection="1">
      <alignment horizontal="right"/>
    </xf>
    <xf numFmtId="0" fontId="32" fillId="6" borderId="23" xfId="48" applyNumberFormat="1" applyFont="1" applyFill="1" applyBorder="1" applyAlignment="1" applyProtection="1">
      <alignment horizontal="right"/>
    </xf>
    <xf numFmtId="0" fontId="32" fillId="0" borderId="13" xfId="48" applyNumberFormat="1" applyFont="1" applyFill="1" applyBorder="1" applyAlignment="1" applyProtection="1">
      <alignment horizontal="right"/>
    </xf>
    <xf numFmtId="0" fontId="32" fillId="6" borderId="23" xfId="2" applyNumberFormat="1" applyFont="1" applyFill="1" applyBorder="1" applyAlignment="1" applyProtection="1">
      <alignment horizontal="right" shrinkToFit="1"/>
    </xf>
    <xf numFmtId="0" fontId="32" fillId="6" borderId="25" xfId="2" applyNumberFormat="1" applyFont="1" applyFill="1" applyBorder="1" applyAlignment="1" applyProtection="1">
      <alignment horizontal="right" shrinkToFit="1"/>
    </xf>
    <xf numFmtId="0" fontId="32" fillId="0" borderId="30" xfId="48" applyNumberFormat="1" applyFont="1" applyFill="1" applyBorder="1" applyAlignment="1" applyProtection="1">
      <alignment horizontal="right"/>
    </xf>
    <xf numFmtId="0" fontId="32" fillId="0" borderId="8" xfId="48" applyNumberFormat="1" applyFont="1" applyFill="1" applyBorder="1" applyAlignment="1" applyProtection="1">
      <alignment horizontal="right"/>
    </xf>
    <xf numFmtId="0" fontId="32" fillId="9" borderId="16" xfId="48" applyNumberFormat="1" applyFont="1" applyFill="1" applyBorder="1" applyAlignment="1" applyProtection="1">
      <alignment horizontal="right"/>
    </xf>
    <xf numFmtId="0" fontId="33" fillId="0" borderId="23" xfId="48" applyNumberFormat="1" applyFont="1" applyFill="1" applyBorder="1" applyAlignment="1" applyProtection="1">
      <alignment horizontal="right"/>
    </xf>
    <xf numFmtId="0" fontId="32" fillId="0" borderId="46" xfId="48" applyNumberFormat="1" applyFont="1" applyFill="1" applyBorder="1" applyAlignment="1" applyProtection="1">
      <alignment horizontal="right"/>
    </xf>
    <xf numFmtId="0" fontId="32" fillId="0" borderId="47" xfId="48" applyNumberFormat="1" applyFont="1" applyFill="1" applyBorder="1" applyAlignment="1" applyProtection="1">
      <alignment horizontal="right"/>
    </xf>
    <xf numFmtId="0" fontId="32" fillId="0" borderId="57" xfId="48" applyNumberFormat="1" applyFont="1" applyFill="1" applyBorder="1" applyAlignment="1" applyProtection="1">
      <alignment horizontal="right"/>
    </xf>
    <xf numFmtId="0" fontId="56" fillId="0" borderId="23" xfId="48" applyNumberFormat="1" applyFont="1" applyFill="1" applyBorder="1" applyAlignment="1" applyProtection="1">
      <alignment horizontal="right"/>
    </xf>
    <xf numFmtId="0" fontId="32" fillId="0" borderId="23" xfId="2" applyNumberFormat="1" applyFont="1" applyFill="1" applyBorder="1" applyAlignment="1" applyProtection="1">
      <alignment horizontal="right"/>
    </xf>
    <xf numFmtId="0" fontId="32" fillId="0" borderId="25" xfId="2" applyNumberFormat="1" applyFont="1" applyFill="1" applyBorder="1" applyAlignment="1" applyProtection="1">
      <alignment horizontal="center"/>
    </xf>
    <xf numFmtId="0" fontId="33" fillId="0" borderId="86" xfId="48" applyNumberFormat="1" applyFont="1" applyFill="1" applyBorder="1" applyAlignment="1" applyProtection="1"/>
    <xf numFmtId="0" fontId="32" fillId="0" borderId="95" xfId="48" applyNumberFormat="1" applyFont="1" applyFill="1" applyBorder="1" applyAlignment="1" applyProtection="1">
      <alignment horizontal="right"/>
    </xf>
    <xf numFmtId="0" fontId="33" fillId="0" borderId="86" xfId="48" applyNumberFormat="1" applyFont="1" applyFill="1" applyBorder="1" applyAlignment="1" applyProtection="1">
      <alignment horizontal="right"/>
    </xf>
    <xf numFmtId="0" fontId="32" fillId="0" borderId="90" xfId="48" applyNumberFormat="1" applyFont="1" applyFill="1" applyBorder="1" applyAlignment="1" applyProtection="1">
      <alignment horizontal="right"/>
    </xf>
    <xf numFmtId="0" fontId="32" fillId="0" borderId="117" xfId="48" applyNumberFormat="1" applyFont="1" applyFill="1" applyBorder="1" applyAlignment="1" applyProtection="1"/>
    <xf numFmtId="188" fontId="33" fillId="0" borderId="3" xfId="48" applyNumberFormat="1" applyFont="1" applyFill="1" applyBorder="1" applyAlignment="1" applyProtection="1">
      <alignment horizontal="right"/>
    </xf>
    <xf numFmtId="188" fontId="32" fillId="0" borderId="96" xfId="48" applyNumberFormat="1" applyFont="1" applyFill="1" applyBorder="1" applyAlignment="1" applyProtection="1">
      <alignment horizontal="right"/>
    </xf>
    <xf numFmtId="38" fontId="32" fillId="0" borderId="99" xfId="48" applyFont="1" applyFill="1" applyBorder="1" applyAlignment="1" applyProtection="1">
      <alignment horizontal="right"/>
    </xf>
    <xf numFmtId="188" fontId="32" fillId="6" borderId="99" xfId="48" applyNumberFormat="1" applyFont="1" applyFill="1" applyBorder="1" applyAlignment="1" applyProtection="1">
      <alignment horizontal="right"/>
    </xf>
    <xf numFmtId="0" fontId="32" fillId="0" borderId="4" xfId="2" applyFont="1" applyFill="1" applyBorder="1" applyAlignment="1" applyProtection="1">
      <alignment horizontal="center"/>
    </xf>
    <xf numFmtId="38" fontId="32" fillId="0" borderId="0" xfId="48" applyFont="1" applyFill="1" applyAlignment="1" applyProtection="1">
      <alignment shrinkToFit="1"/>
    </xf>
    <xf numFmtId="38" fontId="32" fillId="0" borderId="0" xfId="48" applyFont="1" applyFill="1" applyBorder="1" applyAlignment="1" applyProtection="1">
      <alignment shrinkToFit="1"/>
    </xf>
    <xf numFmtId="38" fontId="32" fillId="0" borderId="0" xfId="48" applyFont="1" applyFill="1" applyBorder="1" applyAlignment="1" applyProtection="1">
      <alignment horizontal="right" shrinkToFit="1"/>
    </xf>
    <xf numFmtId="0" fontId="34" fillId="0" borderId="0" xfId="2" applyFont="1" applyFill="1" applyBorder="1" applyAlignment="1" applyProtection="1">
      <alignment vertical="center"/>
    </xf>
    <xf numFmtId="0" fontId="32" fillId="0" borderId="0" xfId="2" applyFont="1" applyFill="1" applyBorder="1" applyAlignment="1" applyProtection="1">
      <alignment horizontal="center" vertical="center"/>
    </xf>
    <xf numFmtId="0" fontId="32" fillId="0" borderId="0" xfId="2" applyFont="1" applyFill="1" applyAlignment="1" applyProtection="1">
      <alignment horizontal="center" vertical="center"/>
    </xf>
    <xf numFmtId="0" fontId="2" fillId="0" borderId="0" xfId="2" applyFont="1" applyFill="1" applyAlignment="1" applyProtection="1">
      <alignment horizontal="center" vertical="center"/>
    </xf>
    <xf numFmtId="38" fontId="32" fillId="7" borderId="4" xfId="48" applyFont="1" applyFill="1" applyBorder="1" applyAlignment="1" applyProtection="1">
      <alignment horizontal="center" vertical="center"/>
    </xf>
    <xf numFmtId="38" fontId="32" fillId="9" borderId="14" xfId="48" applyFont="1" applyFill="1" applyBorder="1" applyAlignment="1" applyProtection="1">
      <alignment shrinkToFit="1"/>
    </xf>
    <xf numFmtId="38" fontId="32" fillId="9" borderId="17" xfId="48" applyFont="1" applyFill="1" applyBorder="1" applyAlignment="1" applyProtection="1">
      <alignment shrinkToFit="1"/>
    </xf>
    <xf numFmtId="38" fontId="32" fillId="9" borderId="122" xfId="48" applyFont="1" applyFill="1" applyBorder="1" applyAlignment="1" applyProtection="1">
      <alignment shrinkToFit="1"/>
    </xf>
    <xf numFmtId="38" fontId="33" fillId="0" borderId="4" xfId="48" applyFont="1" applyFill="1" applyBorder="1" applyAlignment="1" applyProtection="1">
      <alignment shrinkToFit="1"/>
    </xf>
    <xf numFmtId="38" fontId="33" fillId="0" borderId="123" xfId="48" applyFont="1" applyFill="1" applyBorder="1" applyAlignment="1" applyProtection="1">
      <alignment shrinkToFit="1"/>
    </xf>
    <xf numFmtId="38" fontId="33" fillId="6" borderId="4" xfId="48" applyFont="1" applyFill="1" applyBorder="1" applyAlignment="1" applyProtection="1">
      <alignment shrinkToFit="1"/>
    </xf>
    <xf numFmtId="38" fontId="33" fillId="6" borderId="124" xfId="48" applyFont="1" applyFill="1" applyBorder="1" applyAlignment="1" applyProtection="1">
      <alignment horizontal="right" shrinkToFit="1"/>
    </xf>
    <xf numFmtId="38" fontId="32" fillId="6" borderId="39" xfId="48" applyFont="1" applyFill="1" applyBorder="1" applyAlignment="1" applyProtection="1">
      <alignment shrinkToFit="1"/>
    </xf>
    <xf numFmtId="38" fontId="32" fillId="6" borderId="125" xfId="48" applyFont="1" applyFill="1" applyBorder="1" applyAlignment="1" applyProtection="1">
      <alignment shrinkToFit="1"/>
    </xf>
    <xf numFmtId="38" fontId="32" fillId="6" borderId="4" xfId="48" applyFont="1" applyFill="1" applyBorder="1" applyAlignment="1" applyProtection="1">
      <alignment shrinkToFit="1"/>
    </xf>
    <xf numFmtId="38" fontId="32" fillId="6" borderId="124" xfId="48" applyFont="1" applyFill="1" applyBorder="1" applyAlignment="1" applyProtection="1">
      <alignment shrinkToFit="1"/>
    </xf>
    <xf numFmtId="38" fontId="32" fillId="0" borderId="59" xfId="48" applyFont="1" applyFill="1" applyBorder="1" applyAlignment="1" applyProtection="1">
      <alignment shrinkToFit="1"/>
    </xf>
    <xf numFmtId="38" fontId="32" fillId="0" borderId="127" xfId="48" applyFont="1" applyFill="1" applyBorder="1" applyAlignment="1" applyProtection="1">
      <alignment shrinkToFit="1"/>
    </xf>
    <xf numFmtId="38" fontId="33" fillId="0" borderId="4" xfId="48" applyFont="1" applyFill="1" applyBorder="1" applyAlignment="1" applyProtection="1">
      <alignment horizontal="right" shrinkToFit="1"/>
    </xf>
    <xf numFmtId="38" fontId="33" fillId="0" borderId="19" xfId="48" applyFont="1" applyFill="1" applyBorder="1" applyAlignment="1" applyProtection="1">
      <alignment horizontal="right" shrinkToFit="1"/>
    </xf>
    <xf numFmtId="38" fontId="33" fillId="0" borderId="124" xfId="48" applyFont="1" applyFill="1" applyBorder="1" applyAlignment="1" applyProtection="1">
      <alignment horizontal="right" shrinkToFit="1"/>
    </xf>
    <xf numFmtId="38" fontId="32" fillId="0" borderId="35" xfId="48" applyFont="1" applyFill="1" applyBorder="1" applyAlignment="1" applyProtection="1">
      <alignment shrinkToFit="1"/>
    </xf>
    <xf numFmtId="38" fontId="32" fillId="0" borderId="128" xfId="48" applyFont="1" applyFill="1" applyBorder="1" applyAlignment="1" applyProtection="1">
      <alignment shrinkToFit="1"/>
    </xf>
    <xf numFmtId="38" fontId="33" fillId="0" borderId="19" xfId="48" applyFont="1" applyFill="1" applyBorder="1" applyAlignment="1" applyProtection="1">
      <alignment shrinkToFit="1"/>
    </xf>
    <xf numFmtId="38" fontId="33" fillId="0" borderId="124" xfId="48" applyFont="1" applyFill="1" applyBorder="1" applyAlignment="1" applyProtection="1">
      <alignment shrinkToFit="1"/>
    </xf>
    <xf numFmtId="3" fontId="32" fillId="0" borderId="59" xfId="2" applyNumberFormat="1" applyFont="1" applyFill="1" applyBorder="1" applyAlignment="1" applyProtection="1">
      <alignment horizontal="right" shrinkToFit="1"/>
    </xf>
    <xf numFmtId="3" fontId="33" fillId="0" borderId="4" xfId="2" applyNumberFormat="1" applyFont="1" applyFill="1" applyBorder="1" applyAlignment="1" applyProtection="1">
      <alignment horizontal="right" shrinkToFit="1"/>
    </xf>
    <xf numFmtId="3" fontId="32" fillId="0" borderId="26" xfId="2" applyNumberFormat="1" applyFont="1" applyFill="1" applyBorder="1" applyAlignment="1" applyProtection="1">
      <alignment horizontal="right" shrinkToFit="1"/>
    </xf>
    <xf numFmtId="38" fontId="32" fillId="0" borderId="125" xfId="48" applyFont="1" applyFill="1" applyBorder="1" applyAlignment="1" applyProtection="1">
      <alignment shrinkToFit="1"/>
    </xf>
    <xf numFmtId="38" fontId="32" fillId="0" borderId="126" xfId="48" applyFont="1" applyFill="1" applyBorder="1" applyAlignment="1" applyProtection="1">
      <alignment shrinkToFit="1"/>
    </xf>
    <xf numFmtId="3" fontId="32" fillId="0" borderId="21" xfId="2" applyNumberFormat="1" applyFont="1" applyFill="1" applyBorder="1" applyAlignment="1" applyProtection="1">
      <alignment horizontal="right" shrinkToFit="1"/>
    </xf>
    <xf numFmtId="38" fontId="32" fillId="0" borderId="129" xfId="48" applyFont="1" applyFill="1" applyBorder="1" applyAlignment="1" applyProtection="1">
      <alignment shrinkToFit="1"/>
    </xf>
    <xf numFmtId="38" fontId="32" fillId="0" borderId="26" xfId="48" applyFont="1" applyFill="1" applyBorder="1" applyAlignment="1" applyProtection="1">
      <alignment shrinkToFit="1"/>
    </xf>
    <xf numFmtId="38" fontId="32" fillId="0" borderId="4" xfId="48" applyFont="1" applyFill="1" applyBorder="1" applyAlignment="1" applyProtection="1">
      <alignment shrinkToFit="1"/>
    </xf>
    <xf numFmtId="3" fontId="32" fillId="0" borderId="126" xfId="2" applyNumberFormat="1" applyFont="1" applyFill="1" applyBorder="1" applyAlignment="1" applyProtection="1">
      <alignment horizontal="right" shrinkToFit="1"/>
    </xf>
    <xf numFmtId="38" fontId="32" fillId="6" borderId="129" xfId="48" applyFont="1" applyFill="1" applyBorder="1" applyAlignment="1" applyProtection="1">
      <alignment shrinkToFit="1"/>
    </xf>
    <xf numFmtId="38" fontId="32" fillId="0" borderId="39" xfId="48" applyFont="1" applyFill="1" applyBorder="1" applyAlignment="1" applyProtection="1">
      <alignment shrinkToFit="1"/>
    </xf>
    <xf numFmtId="38" fontId="32" fillId="0" borderId="40" xfId="48" applyFont="1" applyFill="1" applyBorder="1" applyAlignment="1" applyProtection="1">
      <alignment shrinkToFit="1"/>
    </xf>
    <xf numFmtId="38" fontId="32" fillId="0" borderId="21" xfId="48" applyFont="1" applyFill="1" applyBorder="1" applyAlignment="1" applyProtection="1">
      <alignment shrinkToFit="1"/>
    </xf>
    <xf numFmtId="38" fontId="32" fillId="0" borderId="130" xfId="48" applyFont="1" applyFill="1" applyBorder="1" applyAlignment="1" applyProtection="1">
      <alignment shrinkToFit="1"/>
    </xf>
    <xf numFmtId="3" fontId="32" fillId="6" borderId="21" xfId="2" applyNumberFormat="1" applyFont="1" applyFill="1" applyBorder="1" applyAlignment="1" applyProtection="1">
      <alignment horizontal="right" shrinkToFit="1"/>
    </xf>
    <xf numFmtId="3" fontId="32" fillId="0" borderId="14" xfId="2" applyNumberFormat="1" applyFont="1" applyFill="1" applyBorder="1" applyAlignment="1" applyProtection="1">
      <alignment horizontal="right" shrinkToFit="1"/>
    </xf>
    <xf numFmtId="38" fontId="32" fillId="0" borderId="122" xfId="48" applyFont="1" applyFill="1" applyBorder="1" applyAlignment="1" applyProtection="1">
      <alignment shrinkToFit="1"/>
    </xf>
    <xf numFmtId="3" fontId="32" fillId="0" borderId="129" xfId="2" applyNumberFormat="1" applyFont="1" applyFill="1" applyBorder="1" applyAlignment="1" applyProtection="1">
      <alignment horizontal="right" shrinkToFit="1"/>
    </xf>
    <xf numFmtId="176" fontId="5" fillId="6" borderId="129" xfId="48" applyNumberFormat="1" applyFont="1" applyFill="1" applyBorder="1" applyAlignment="1" applyProtection="1">
      <alignment shrinkToFit="1"/>
    </xf>
    <xf numFmtId="38" fontId="32" fillId="0" borderId="31" xfId="48" applyFont="1" applyFill="1" applyBorder="1" applyAlignment="1" applyProtection="1">
      <alignment shrinkToFit="1"/>
    </xf>
    <xf numFmtId="38" fontId="32" fillId="0" borderId="130" xfId="48" applyFont="1" applyFill="1" applyBorder="1" applyAlignment="1" applyProtection="1">
      <alignment vertical="center" shrinkToFit="1"/>
    </xf>
    <xf numFmtId="38" fontId="32" fillId="0" borderId="9" xfId="48" applyFont="1" applyFill="1" applyBorder="1" applyAlignment="1" applyProtection="1">
      <alignment shrinkToFit="1"/>
    </xf>
    <xf numFmtId="38" fontId="33" fillId="0" borderId="9" xfId="48" applyFont="1" applyFill="1" applyBorder="1" applyAlignment="1" applyProtection="1">
      <alignment shrinkToFit="1"/>
    </xf>
    <xf numFmtId="38" fontId="33" fillId="0" borderId="131" xfId="48" applyFont="1" applyFill="1" applyBorder="1" applyAlignment="1" applyProtection="1">
      <alignment shrinkToFit="1"/>
    </xf>
    <xf numFmtId="38" fontId="32" fillId="9" borderId="61" xfId="48" applyFont="1" applyFill="1" applyBorder="1" applyAlignment="1" applyProtection="1">
      <alignment shrinkToFit="1"/>
    </xf>
    <xf numFmtId="38" fontId="32" fillId="9" borderId="63" xfId="48" applyFont="1" applyFill="1" applyBorder="1" applyAlignment="1" applyProtection="1">
      <alignment shrinkToFit="1"/>
    </xf>
    <xf numFmtId="38" fontId="32" fillId="9" borderId="132" xfId="48" applyFont="1" applyFill="1" applyBorder="1" applyAlignment="1" applyProtection="1">
      <alignment shrinkToFit="1"/>
    </xf>
    <xf numFmtId="38" fontId="32" fillId="0" borderId="11" xfId="48" applyFont="1" applyFill="1" applyBorder="1" applyAlignment="1" applyProtection="1">
      <alignment shrinkToFit="1"/>
    </xf>
    <xf numFmtId="38" fontId="32" fillId="0" borderId="133" xfId="48" applyFont="1" applyFill="1" applyBorder="1" applyAlignment="1" applyProtection="1">
      <alignment horizontal="right" shrinkToFit="1"/>
    </xf>
    <xf numFmtId="38" fontId="32" fillId="0" borderId="48" xfId="48" applyFont="1" applyFill="1" applyBorder="1" applyAlignment="1" applyProtection="1">
      <alignment shrinkToFit="1"/>
    </xf>
    <xf numFmtId="38" fontId="33" fillId="0" borderId="48" xfId="48" applyFont="1" applyFill="1" applyBorder="1" applyAlignment="1" applyProtection="1">
      <alignment shrinkToFit="1"/>
    </xf>
    <xf numFmtId="38" fontId="33" fillId="0" borderId="134" xfId="48" applyFont="1" applyFill="1" applyBorder="1" applyAlignment="1" applyProtection="1">
      <alignment shrinkToFit="1"/>
    </xf>
    <xf numFmtId="38" fontId="33" fillId="9" borderId="61" xfId="48" applyFont="1" applyFill="1" applyBorder="1" applyAlignment="1" applyProtection="1">
      <alignment shrinkToFit="1"/>
    </xf>
    <xf numFmtId="38" fontId="33" fillId="9" borderId="63" xfId="48" applyFont="1" applyFill="1" applyBorder="1" applyAlignment="1" applyProtection="1">
      <alignment shrinkToFit="1"/>
    </xf>
    <xf numFmtId="38" fontId="33" fillId="9" borderId="132" xfId="48" applyFont="1" applyFill="1" applyBorder="1" applyAlignment="1" applyProtection="1">
      <alignment shrinkToFit="1"/>
    </xf>
    <xf numFmtId="0" fontId="32" fillId="0" borderId="57" xfId="48" applyNumberFormat="1" applyFont="1" applyFill="1" applyBorder="1" applyAlignment="1" applyProtection="1"/>
    <xf numFmtId="38" fontId="32" fillId="0" borderId="55" xfId="48" applyFont="1" applyFill="1" applyBorder="1" applyAlignment="1" applyProtection="1">
      <alignment shrinkToFit="1"/>
    </xf>
    <xf numFmtId="38" fontId="33" fillId="0" borderId="55" xfId="48" applyFont="1" applyFill="1" applyBorder="1" applyAlignment="1" applyProtection="1">
      <alignment shrinkToFit="1"/>
    </xf>
    <xf numFmtId="38" fontId="33" fillId="0" borderId="114" xfId="48" applyFont="1" applyFill="1" applyBorder="1" applyAlignment="1" applyProtection="1">
      <alignment shrinkToFit="1"/>
    </xf>
    <xf numFmtId="38" fontId="33" fillId="0" borderId="133" xfId="48" applyFont="1" applyFill="1" applyBorder="1" applyAlignment="1" applyProtection="1">
      <alignment shrinkToFit="1"/>
    </xf>
    <xf numFmtId="0" fontId="32" fillId="0" borderId="0" xfId="2" applyFont="1" applyFill="1" applyBorder="1" applyAlignment="1" applyProtection="1">
      <alignment vertical="center"/>
    </xf>
    <xf numFmtId="38" fontId="32" fillId="0" borderId="0" xfId="48" applyFont="1" applyFill="1" applyBorder="1" applyAlignment="1" applyProtection="1">
      <alignment vertical="center"/>
    </xf>
    <xf numFmtId="38" fontId="32" fillId="0" borderId="0" xfId="48" applyFont="1" applyFill="1" applyBorder="1" applyAlignment="1" applyProtection="1">
      <alignment horizontal="right" vertical="center"/>
    </xf>
    <xf numFmtId="38" fontId="32" fillId="0" borderId="0" xfId="48" applyFont="1" applyFill="1" applyBorder="1" applyAlignment="1" applyProtection="1">
      <alignment vertical="center" shrinkToFit="1"/>
    </xf>
    <xf numFmtId="38" fontId="32" fillId="0" borderId="0" xfId="48" applyFont="1" applyFill="1" applyBorder="1" applyAlignment="1" applyProtection="1">
      <alignment horizontal="right" vertical="center" shrinkToFit="1"/>
    </xf>
    <xf numFmtId="0" fontId="2" fillId="0" borderId="0" xfId="2" applyFont="1" applyFill="1" applyAlignment="1" applyProtection="1">
      <alignment vertical="center"/>
    </xf>
    <xf numFmtId="0" fontId="0" fillId="0" borderId="14" xfId="0" applyBorder="1" applyAlignment="1">
      <alignment vertical="center"/>
    </xf>
    <xf numFmtId="0" fontId="32" fillId="0" borderId="14" xfId="2" applyFont="1" applyFill="1" applyBorder="1" applyAlignment="1" applyProtection="1">
      <alignment vertical="center"/>
    </xf>
    <xf numFmtId="0" fontId="54" fillId="0" borderId="14" xfId="0" applyFont="1" applyBorder="1" applyAlignment="1">
      <alignment horizontal="left" vertical="center" wrapText="1"/>
    </xf>
    <xf numFmtId="38" fontId="32" fillId="0" borderId="4" xfId="48" applyFont="1" applyFill="1" applyBorder="1" applyAlignment="1" applyProtection="1">
      <alignment vertical="center" shrinkToFit="1"/>
    </xf>
    <xf numFmtId="38" fontId="32" fillId="0" borderId="135" xfId="48" applyFont="1" applyFill="1" applyBorder="1" applyAlignment="1" applyProtection="1">
      <alignment horizontal="right" vertical="center" shrinkToFit="1"/>
    </xf>
    <xf numFmtId="38" fontId="32" fillId="0" borderId="4" xfId="48" applyFont="1" applyFill="1" applyBorder="1" applyAlignment="1" applyProtection="1">
      <alignment horizontal="right" vertical="center" shrinkToFit="1"/>
    </xf>
    <xf numFmtId="0" fontId="0" fillId="0" borderId="4" xfId="0" applyBorder="1" applyAlignment="1">
      <alignment vertical="center"/>
    </xf>
    <xf numFmtId="0" fontId="32" fillId="0" borderId="4" xfId="2" applyFont="1" applyFill="1" applyBorder="1" applyAlignment="1" applyProtection="1">
      <alignment vertical="center"/>
    </xf>
    <xf numFmtId="0" fontId="54" fillId="0" borderId="4" xfId="0" applyFont="1" applyBorder="1" applyAlignment="1">
      <alignment horizontal="left" vertical="center" wrapText="1"/>
    </xf>
    <xf numFmtId="0" fontId="54" fillId="0" borderId="4" xfId="0" applyFont="1" applyFill="1" applyBorder="1" applyAlignment="1">
      <alignment horizontal="left" vertical="center" wrapText="1"/>
    </xf>
    <xf numFmtId="0" fontId="32" fillId="0" borderId="4" xfId="48" applyNumberFormat="1" applyFont="1" applyFill="1" applyBorder="1" applyAlignment="1" applyProtection="1">
      <alignment horizontal="center" vertical="center"/>
    </xf>
    <xf numFmtId="38" fontId="32" fillId="0" borderId="4" xfId="48" applyFont="1" applyFill="1" applyBorder="1" applyAlignment="1" applyProtection="1">
      <alignment horizontal="center" vertical="center"/>
    </xf>
    <xf numFmtId="38" fontId="32" fillId="0" borderId="4" xfId="48" applyFont="1" applyFill="1" applyBorder="1" applyAlignment="1" applyProtection="1">
      <alignment horizontal="center" vertical="center" shrinkToFit="1"/>
    </xf>
    <xf numFmtId="3" fontId="5" fillId="0" borderId="21" xfId="2" applyNumberFormat="1" applyFont="1" applyFill="1" applyBorder="1" applyAlignment="1" applyProtection="1">
      <alignment horizontal="right" shrinkToFit="1"/>
    </xf>
    <xf numFmtId="0" fontId="32" fillId="0" borderId="4" xfId="2" applyFont="1" applyFill="1" applyBorder="1" applyAlignment="1" applyProtection="1">
      <alignment horizontal="center"/>
    </xf>
    <xf numFmtId="0" fontId="32" fillId="0" borderId="4" xfId="2" applyFont="1" applyFill="1" applyBorder="1" applyAlignment="1" applyProtection="1">
      <alignment horizontal="center"/>
    </xf>
    <xf numFmtId="56" fontId="33" fillId="0" borderId="59" xfId="2" applyNumberFormat="1" applyFont="1" applyFill="1" applyBorder="1" applyAlignment="1" applyProtection="1">
      <alignment horizontal="center"/>
    </xf>
    <xf numFmtId="0" fontId="33" fillId="0" borderId="60" xfId="2" applyFont="1" applyFill="1" applyBorder="1" applyProtection="1"/>
    <xf numFmtId="0" fontId="33" fillId="0" borderId="58" xfId="48" applyNumberFormat="1" applyFont="1" applyFill="1" applyBorder="1" applyAlignment="1" applyProtection="1"/>
    <xf numFmtId="0" fontId="33" fillId="0" borderId="59" xfId="2" applyFont="1" applyFill="1" applyBorder="1" applyAlignment="1" applyProtection="1">
      <alignment horizontal="center"/>
    </xf>
    <xf numFmtId="38" fontId="33" fillId="0" borderId="59" xfId="48" applyFont="1" applyFill="1" applyBorder="1" applyProtection="1"/>
    <xf numFmtId="38" fontId="33" fillId="0" borderId="59" xfId="48" applyFont="1" applyFill="1" applyBorder="1" applyAlignment="1" applyProtection="1">
      <alignment shrinkToFit="1"/>
    </xf>
    <xf numFmtId="38" fontId="33" fillId="0" borderId="127" xfId="48" applyFont="1" applyFill="1" applyBorder="1" applyAlignment="1" applyProtection="1">
      <alignment shrinkToFit="1"/>
    </xf>
    <xf numFmtId="0" fontId="33" fillId="0" borderId="58" xfId="2" applyFont="1" applyFill="1" applyBorder="1" applyAlignment="1" applyProtection="1">
      <alignment horizontal="center"/>
    </xf>
    <xf numFmtId="177" fontId="32" fillId="0" borderId="18" xfId="2" applyNumberFormat="1" applyFont="1" applyFill="1" applyBorder="1" applyAlignment="1" applyProtection="1">
      <alignment horizontal="center"/>
    </xf>
    <xf numFmtId="177" fontId="32" fillId="0" borderId="4" xfId="2" applyNumberFormat="1" applyFont="1" applyFill="1" applyBorder="1" applyAlignment="1" applyProtection="1">
      <alignment horizontal="center"/>
    </xf>
    <xf numFmtId="0" fontId="32" fillId="0" borderId="20" xfId="2" applyFont="1" applyFill="1" applyBorder="1" applyProtection="1"/>
    <xf numFmtId="38" fontId="32" fillId="0" borderId="124" xfId="48" applyFont="1" applyFill="1" applyBorder="1" applyAlignment="1" applyProtection="1">
      <alignment shrinkToFit="1"/>
    </xf>
    <xf numFmtId="38" fontId="33" fillId="0" borderId="59" xfId="48" applyFont="1" applyFill="1" applyBorder="1" applyAlignment="1" applyProtection="1">
      <alignment horizontal="right"/>
    </xf>
    <xf numFmtId="0" fontId="33" fillId="0" borderId="58" xfId="48" applyNumberFormat="1" applyFont="1" applyFill="1" applyBorder="1" applyAlignment="1" applyProtection="1">
      <alignment horizontal="right"/>
    </xf>
    <xf numFmtId="38" fontId="33" fillId="6" borderId="53" xfId="48" applyFont="1" applyFill="1" applyBorder="1" applyProtection="1"/>
    <xf numFmtId="0" fontId="33" fillId="0" borderId="59" xfId="2" applyFont="1" applyFill="1" applyBorder="1" applyAlignment="1" applyProtection="1">
      <alignment horizontal="right"/>
    </xf>
    <xf numFmtId="38" fontId="33" fillId="0" borderId="0" xfId="48" applyFont="1" applyFill="1" applyBorder="1" applyProtection="1"/>
    <xf numFmtId="38" fontId="33" fillId="0" borderId="64" xfId="48" applyFont="1" applyFill="1" applyBorder="1" applyProtection="1"/>
    <xf numFmtId="38" fontId="33" fillId="0" borderId="53" xfId="48" applyFont="1" applyFill="1" applyBorder="1" applyProtection="1"/>
    <xf numFmtId="0" fontId="33" fillId="0" borderId="90" xfId="48" applyNumberFormat="1" applyFont="1" applyFill="1" applyBorder="1" applyAlignment="1" applyProtection="1">
      <alignment horizontal="right"/>
    </xf>
    <xf numFmtId="38" fontId="32" fillId="0" borderId="3" xfId="48" applyFont="1" applyFill="1" applyBorder="1" applyProtection="1"/>
    <xf numFmtId="38" fontId="32" fillId="0" borderId="19" xfId="48" applyFont="1" applyFill="1" applyBorder="1" applyProtection="1"/>
    <xf numFmtId="38" fontId="32" fillId="0" borderId="107" xfId="48" applyFont="1" applyFill="1" applyBorder="1" applyProtection="1"/>
    <xf numFmtId="0" fontId="32" fillId="0" borderId="86" xfId="48" applyNumberFormat="1" applyFont="1" applyFill="1" applyBorder="1" applyAlignment="1" applyProtection="1"/>
    <xf numFmtId="38" fontId="32" fillId="0" borderId="14" xfId="48" applyFont="1" applyFill="1" applyBorder="1" applyAlignment="1" applyProtection="1">
      <alignment horizontal="right"/>
    </xf>
    <xf numFmtId="38" fontId="33" fillId="0" borderId="19" xfId="48" applyFont="1" applyFill="1" applyBorder="1" applyProtection="1"/>
    <xf numFmtId="38" fontId="33" fillId="6" borderId="24" xfId="48" applyFont="1" applyFill="1" applyBorder="1" applyProtection="1"/>
    <xf numFmtId="38" fontId="33" fillId="6" borderId="21" xfId="48" applyFont="1" applyFill="1" applyBorder="1" applyProtection="1"/>
    <xf numFmtId="0" fontId="33" fillId="6" borderId="21" xfId="2" applyFont="1" applyFill="1" applyBorder="1" applyAlignment="1" applyProtection="1">
      <alignment horizontal="center"/>
    </xf>
    <xf numFmtId="0" fontId="33" fillId="6" borderId="22" xfId="2" applyFont="1" applyFill="1" applyBorder="1" applyProtection="1"/>
    <xf numFmtId="0" fontId="32" fillId="6" borderId="21" xfId="2" applyFont="1" applyFill="1" applyBorder="1" applyAlignment="1" applyProtection="1">
      <alignment horizontal="right"/>
    </xf>
    <xf numFmtId="38" fontId="32" fillId="6" borderId="98" xfId="48" applyFont="1" applyFill="1" applyBorder="1" applyProtection="1"/>
    <xf numFmtId="3" fontId="32" fillId="0" borderId="39" xfId="2" applyNumberFormat="1" applyFont="1" applyFill="1" applyBorder="1" applyAlignment="1" applyProtection="1">
      <alignment horizontal="right"/>
    </xf>
    <xf numFmtId="38" fontId="56" fillId="0" borderId="4" xfId="48" applyFont="1" applyFill="1" applyBorder="1" applyProtection="1"/>
    <xf numFmtId="0" fontId="33" fillId="0" borderId="15" xfId="2" applyFont="1" applyFill="1" applyBorder="1" applyProtection="1"/>
    <xf numFmtId="38" fontId="40" fillId="6" borderId="20" xfId="47" applyFont="1" applyFill="1" applyBorder="1" applyAlignment="1" applyProtection="1">
      <alignment vertical="center" wrapText="1"/>
    </xf>
    <xf numFmtId="0" fontId="54" fillId="0" borderId="0" xfId="2" applyFont="1" applyFill="1" applyBorder="1" applyProtection="1"/>
    <xf numFmtId="176" fontId="54" fillId="0" borderId="0" xfId="48" applyNumberFormat="1" applyFont="1" applyFill="1" applyBorder="1" applyProtection="1"/>
    <xf numFmtId="0" fontId="54" fillId="0" borderId="0" xfId="2" applyFont="1" applyFill="1" applyBorder="1" applyAlignment="1" applyProtection="1">
      <alignment horizontal="center"/>
    </xf>
    <xf numFmtId="38" fontId="54" fillId="0" borderId="0" xfId="48" applyFont="1" applyFill="1" applyBorder="1" applyProtection="1"/>
    <xf numFmtId="0" fontId="54" fillId="0" borderId="0" xfId="2" applyFont="1" applyFill="1" applyProtection="1"/>
    <xf numFmtId="0" fontId="54" fillId="0" borderId="0" xfId="2" applyFont="1" applyFill="1" applyBorder="1" applyAlignment="1" applyProtection="1">
      <alignment horizontal="left"/>
    </xf>
    <xf numFmtId="49" fontId="54" fillId="0" borderId="0" xfId="2" applyNumberFormat="1" applyFont="1" applyFill="1" applyBorder="1" applyProtection="1"/>
    <xf numFmtId="176" fontId="54" fillId="0" borderId="0" xfId="2" applyNumberFormat="1" applyFont="1" applyFill="1" applyBorder="1" applyProtection="1"/>
    <xf numFmtId="38" fontId="54" fillId="0" borderId="0" xfId="2" applyNumberFormat="1" applyFont="1" applyFill="1" applyBorder="1" applyAlignment="1" applyProtection="1">
      <alignment horizontal="center"/>
    </xf>
    <xf numFmtId="38" fontId="54" fillId="0" borderId="0" xfId="48" applyFont="1" applyFill="1" applyBorder="1" applyAlignment="1" applyProtection="1">
      <alignment horizontal="center"/>
    </xf>
    <xf numFmtId="176" fontId="54" fillId="0" borderId="0" xfId="2" applyNumberFormat="1" applyFont="1" applyFill="1" applyBorder="1" applyAlignment="1" applyProtection="1">
      <alignment horizontal="left"/>
    </xf>
    <xf numFmtId="38" fontId="54" fillId="0" borderId="0" xfId="48" applyFont="1" applyFill="1" applyBorder="1" applyAlignment="1" applyProtection="1">
      <alignment horizontal="right"/>
    </xf>
    <xf numFmtId="38" fontId="54" fillId="0" borderId="0" xfId="2" applyNumberFormat="1" applyFont="1" applyFill="1" applyBorder="1" applyProtection="1"/>
    <xf numFmtId="0" fontId="54" fillId="0" borderId="0" xfId="2" applyFont="1" applyFill="1" applyAlignment="1" applyProtection="1">
      <alignment horizontal="center"/>
    </xf>
    <xf numFmtId="0" fontId="54" fillId="0" borderId="7" xfId="2" applyFont="1" applyFill="1" applyBorder="1" applyAlignment="1" applyProtection="1">
      <alignment horizontal="center"/>
    </xf>
    <xf numFmtId="176" fontId="54" fillId="0" borderId="8" xfId="48" applyNumberFormat="1" applyFont="1" applyFill="1" applyBorder="1" applyAlignment="1" applyProtection="1">
      <alignment horizontal="center"/>
    </xf>
    <xf numFmtId="38" fontId="54" fillId="0" borderId="9" xfId="48" applyFont="1" applyFill="1" applyBorder="1" applyAlignment="1" applyProtection="1">
      <alignment horizontal="center"/>
    </xf>
    <xf numFmtId="38" fontId="54" fillId="0" borderId="10" xfId="48" applyFont="1" applyFill="1" applyBorder="1" applyAlignment="1" applyProtection="1">
      <alignment horizontal="center"/>
    </xf>
    <xf numFmtId="38" fontId="54" fillId="0" borderId="11" xfId="48" applyFont="1" applyFill="1" applyBorder="1" applyAlignment="1" applyProtection="1">
      <alignment horizontal="center"/>
    </xf>
    <xf numFmtId="38" fontId="54" fillId="0" borderId="12" xfId="48" applyFont="1" applyFill="1" applyBorder="1" applyAlignment="1" applyProtection="1">
      <alignment horizontal="center"/>
    </xf>
    <xf numFmtId="38" fontId="54" fillId="9" borderId="58" xfId="47" applyFont="1" applyFill="1" applyBorder="1" applyAlignment="1" applyProtection="1">
      <alignment horizontal="center" vertical="center"/>
    </xf>
    <xf numFmtId="38" fontId="54" fillId="9" borderId="59" xfId="47" applyFont="1" applyFill="1" applyBorder="1" applyProtection="1">
      <alignment vertical="center"/>
    </xf>
    <xf numFmtId="176" fontId="54" fillId="9" borderId="47" xfId="48" applyNumberFormat="1" applyFont="1" applyFill="1" applyBorder="1" applyAlignment="1" applyProtection="1"/>
    <xf numFmtId="0" fontId="54" fillId="9" borderId="59" xfId="2" applyFont="1" applyFill="1" applyBorder="1" applyAlignment="1" applyProtection="1">
      <alignment horizontal="center"/>
    </xf>
    <xf numFmtId="38" fontId="54" fillId="9" borderId="59" xfId="48" applyFont="1" applyFill="1" applyBorder="1" applyProtection="1"/>
    <xf numFmtId="38" fontId="54" fillId="9" borderId="53" xfId="48" applyFont="1" applyFill="1" applyBorder="1" applyProtection="1"/>
    <xf numFmtId="176" fontId="54" fillId="9" borderId="58" xfId="48" applyNumberFormat="1" applyFont="1" applyFill="1" applyBorder="1" applyAlignment="1" applyProtection="1"/>
    <xf numFmtId="0" fontId="54" fillId="9" borderId="59" xfId="2" applyFont="1" applyFill="1" applyBorder="1" applyAlignment="1" applyProtection="1">
      <alignment horizontal="right"/>
    </xf>
    <xf numFmtId="38" fontId="54" fillId="9" borderId="60" xfId="48" applyFont="1" applyFill="1" applyBorder="1" applyProtection="1"/>
    <xf numFmtId="0" fontId="54" fillId="0" borderId="7" xfId="2" applyFont="1" applyFill="1" applyBorder="1" applyAlignment="1" applyProtection="1"/>
    <xf numFmtId="38" fontId="54" fillId="6" borderId="8" xfId="47" applyFont="1" applyFill="1" applyBorder="1" applyAlignment="1" applyProtection="1">
      <alignment horizontal="center" vertical="center"/>
    </xf>
    <xf numFmtId="49" fontId="54" fillId="6" borderId="9" xfId="47" applyNumberFormat="1" applyFont="1" applyFill="1" applyBorder="1" applyAlignment="1" applyProtection="1">
      <alignment horizontal="center" vertical="center"/>
    </xf>
    <xf numFmtId="38" fontId="54" fillId="6" borderId="9" xfId="47" applyFont="1" applyFill="1" applyBorder="1" applyAlignment="1" applyProtection="1">
      <alignment horizontal="center" vertical="center"/>
    </xf>
    <xf numFmtId="38" fontId="54" fillId="6" borderId="45" xfId="47" applyFont="1" applyFill="1" applyBorder="1" applyProtection="1">
      <alignment vertical="center"/>
    </xf>
    <xf numFmtId="176" fontId="54" fillId="0" borderId="8" xfId="48" applyNumberFormat="1" applyFont="1" applyFill="1" applyBorder="1" applyAlignment="1" applyProtection="1"/>
    <xf numFmtId="0" fontId="54" fillId="0" borderId="9" xfId="2" applyFont="1" applyFill="1" applyBorder="1" applyAlignment="1" applyProtection="1">
      <alignment horizontal="center"/>
    </xf>
    <xf numFmtId="38" fontId="54" fillId="0" borderId="9" xfId="48" applyFont="1" applyFill="1" applyBorder="1" applyProtection="1"/>
    <xf numFmtId="38" fontId="54" fillId="0" borderId="10" xfId="48" applyFont="1" applyFill="1" applyBorder="1" applyProtection="1"/>
    <xf numFmtId="0" fontId="54" fillId="0" borderId="9" xfId="2" applyFont="1" applyFill="1" applyBorder="1" applyAlignment="1" applyProtection="1">
      <alignment horizontal="right"/>
    </xf>
    <xf numFmtId="38" fontId="54" fillId="0" borderId="45" xfId="48" applyFont="1" applyFill="1" applyBorder="1" applyProtection="1"/>
    <xf numFmtId="38" fontId="54" fillId="6" borderId="13" xfId="47" applyFont="1" applyFill="1" applyBorder="1" applyAlignment="1" applyProtection="1">
      <alignment horizontal="center" vertical="center"/>
    </xf>
    <xf numFmtId="38" fontId="54" fillId="6" borderId="14" xfId="47" applyFont="1" applyFill="1" applyBorder="1" applyAlignment="1" applyProtection="1">
      <alignment horizontal="center" vertical="center"/>
    </xf>
    <xf numFmtId="38" fontId="54" fillId="6" borderId="14" xfId="47" applyFont="1" applyFill="1" applyBorder="1" applyProtection="1">
      <alignment vertical="center"/>
    </xf>
    <xf numFmtId="176" fontId="54" fillId="0" borderId="38" xfId="48" applyNumberFormat="1" applyFont="1" applyFill="1" applyBorder="1" applyAlignment="1" applyProtection="1"/>
    <xf numFmtId="0" fontId="54" fillId="0" borderId="39" xfId="2" applyFont="1" applyFill="1" applyBorder="1" applyAlignment="1" applyProtection="1">
      <alignment horizontal="center"/>
    </xf>
    <xf numFmtId="38" fontId="54" fillId="0" borderId="39" xfId="48" applyFont="1" applyFill="1" applyBorder="1" applyProtection="1"/>
    <xf numFmtId="38" fontId="54" fillId="0" borderId="40" xfId="48" applyFont="1" applyFill="1" applyBorder="1" applyProtection="1"/>
    <xf numFmtId="176" fontId="54" fillId="0" borderId="38" xfId="48" applyNumberFormat="1" applyFont="1" applyFill="1" applyBorder="1" applyAlignment="1" applyProtection="1">
      <alignment horizontal="right"/>
    </xf>
    <xf numFmtId="0" fontId="54" fillId="0" borderId="39" xfId="2" applyFont="1" applyFill="1" applyBorder="1" applyAlignment="1" applyProtection="1">
      <alignment horizontal="right"/>
    </xf>
    <xf numFmtId="38" fontId="54" fillId="0" borderId="26" xfId="48" applyFont="1" applyFill="1" applyBorder="1" applyProtection="1"/>
    <xf numFmtId="38" fontId="54" fillId="0" borderId="41" xfId="48" applyFont="1" applyFill="1" applyBorder="1" applyProtection="1"/>
    <xf numFmtId="0" fontId="54" fillId="0" borderId="7" xfId="2" applyFont="1" applyFill="1" applyBorder="1" applyProtection="1"/>
    <xf numFmtId="38" fontId="54" fillId="6" borderId="18" xfId="47" applyFont="1" applyFill="1" applyBorder="1" applyAlignment="1" applyProtection="1">
      <alignment horizontal="center" vertical="center"/>
    </xf>
    <xf numFmtId="38" fontId="54" fillId="6" borderId="4" xfId="47" applyFont="1" applyFill="1" applyBorder="1" applyAlignment="1" applyProtection="1">
      <alignment horizontal="center" vertical="center"/>
    </xf>
    <xf numFmtId="38" fontId="54" fillId="6" borderId="4" xfId="47" applyFont="1" applyFill="1" applyBorder="1" applyProtection="1">
      <alignment vertical="center"/>
    </xf>
    <xf numFmtId="176" fontId="54" fillId="0" borderId="25" xfId="48" applyNumberFormat="1" applyFont="1" applyFill="1" applyBorder="1" applyAlignment="1" applyProtection="1"/>
    <xf numFmtId="0" fontId="54" fillId="0" borderId="26" xfId="2" applyFont="1" applyFill="1" applyBorder="1" applyAlignment="1" applyProtection="1">
      <alignment horizontal="center"/>
    </xf>
    <xf numFmtId="38" fontId="54" fillId="0" borderId="28" xfId="48" applyFont="1" applyFill="1" applyBorder="1" applyProtection="1"/>
    <xf numFmtId="176" fontId="54" fillId="0" borderId="25" xfId="48" applyNumberFormat="1" applyFont="1" applyFill="1" applyBorder="1" applyAlignment="1" applyProtection="1">
      <alignment horizontal="right"/>
    </xf>
    <xf numFmtId="0" fontId="54" fillId="0" borderId="26" xfId="2" applyFont="1" applyFill="1" applyBorder="1" applyAlignment="1" applyProtection="1">
      <alignment horizontal="right"/>
    </xf>
    <xf numFmtId="38" fontId="54" fillId="0" borderId="27" xfId="48" applyFont="1" applyFill="1" applyBorder="1" applyProtection="1"/>
    <xf numFmtId="0" fontId="54" fillId="0" borderId="29" xfId="2" applyFont="1" applyFill="1" applyBorder="1" applyProtection="1"/>
    <xf numFmtId="38" fontId="54" fillId="6" borderId="57" xfId="47" applyFont="1" applyFill="1" applyBorder="1" applyAlignment="1" applyProtection="1">
      <alignment horizontal="center" vertical="center"/>
    </xf>
    <xf numFmtId="38" fontId="54" fillId="6" borderId="55" xfId="47" applyFont="1" applyFill="1" applyBorder="1" applyAlignment="1" applyProtection="1">
      <alignment horizontal="center" vertical="center"/>
    </xf>
    <xf numFmtId="38" fontId="54" fillId="6" borderId="55" xfId="47" applyFont="1" applyFill="1" applyBorder="1" applyProtection="1">
      <alignment vertical="center"/>
    </xf>
    <xf numFmtId="188" fontId="54" fillId="0" borderId="28" xfId="48" applyNumberFormat="1" applyFont="1" applyFill="1" applyBorder="1" applyProtection="1"/>
    <xf numFmtId="38" fontId="60" fillId="6" borderId="55" xfId="47" applyFont="1" applyFill="1" applyBorder="1" applyProtection="1">
      <alignment vertical="center"/>
    </xf>
    <xf numFmtId="38" fontId="54" fillId="0" borderId="31" xfId="48" applyFont="1" applyFill="1" applyBorder="1" applyProtection="1"/>
    <xf numFmtId="38" fontId="54" fillId="0" borderId="32" xfId="48" applyFont="1" applyFill="1" applyBorder="1" applyProtection="1"/>
    <xf numFmtId="176" fontId="54" fillId="0" borderId="30" xfId="48" applyNumberFormat="1" applyFont="1" applyFill="1" applyBorder="1" applyAlignment="1" applyProtection="1"/>
    <xf numFmtId="0" fontId="54" fillId="0" borderId="31" xfId="2" applyFont="1" applyFill="1" applyBorder="1" applyAlignment="1" applyProtection="1">
      <alignment horizontal="right"/>
    </xf>
    <xf numFmtId="38" fontId="54" fillId="0" borderId="33" xfId="48" applyFont="1" applyFill="1" applyBorder="1" applyProtection="1"/>
    <xf numFmtId="38" fontId="54" fillId="6" borderId="45" xfId="47" applyFont="1" applyFill="1" applyBorder="1" applyAlignment="1" applyProtection="1">
      <alignment vertical="center" wrapText="1"/>
    </xf>
    <xf numFmtId="0" fontId="54" fillId="0" borderId="64" xfId="2" applyFont="1" applyFill="1" applyBorder="1" applyProtection="1"/>
    <xf numFmtId="0" fontId="54" fillId="0" borderId="88" xfId="2" applyFont="1" applyFill="1" applyBorder="1" applyAlignment="1" applyProtection="1">
      <alignment horizontal="center"/>
    </xf>
    <xf numFmtId="0" fontId="54" fillId="0" borderId="14" xfId="2" applyFont="1" applyFill="1" applyBorder="1" applyAlignment="1" applyProtection="1">
      <alignment horizontal="center"/>
    </xf>
    <xf numFmtId="38" fontId="54" fillId="6" borderId="62" xfId="47" applyFont="1" applyFill="1" applyBorder="1" applyProtection="1">
      <alignment vertical="center"/>
    </xf>
    <xf numFmtId="176" fontId="54" fillId="0" borderId="111" xfId="48" applyNumberFormat="1" applyFont="1" applyFill="1" applyBorder="1" applyAlignment="1" applyProtection="1"/>
    <xf numFmtId="38" fontId="54" fillId="0" borderId="59" xfId="48" applyFont="1" applyFill="1" applyBorder="1" applyProtection="1"/>
    <xf numFmtId="38" fontId="54" fillId="0" borderId="53" xfId="48" applyFont="1" applyFill="1" applyBorder="1" applyProtection="1"/>
    <xf numFmtId="176" fontId="54" fillId="0" borderId="58" xfId="48" applyNumberFormat="1" applyFont="1" applyFill="1" applyBorder="1" applyAlignment="1" applyProtection="1">
      <alignment horizontal="right"/>
    </xf>
    <xf numFmtId="0" fontId="54" fillId="0" borderId="59" xfId="2" applyFont="1" applyFill="1" applyBorder="1" applyAlignment="1" applyProtection="1">
      <alignment horizontal="right"/>
    </xf>
    <xf numFmtId="38" fontId="54" fillId="0" borderId="136" xfId="48" applyFont="1" applyFill="1" applyBorder="1" applyProtection="1"/>
    <xf numFmtId="38" fontId="54" fillId="0" borderId="60" xfId="48" applyFont="1" applyFill="1" applyBorder="1" applyProtection="1"/>
    <xf numFmtId="0" fontId="54" fillId="0" borderId="86" xfId="2" applyFont="1" applyFill="1" applyBorder="1" applyAlignment="1" applyProtection="1">
      <alignment horizontal="center"/>
    </xf>
    <xf numFmtId="0" fontId="54" fillId="0" borderId="4" xfId="2" applyFont="1" applyFill="1" applyBorder="1" applyAlignment="1" applyProtection="1">
      <alignment horizontal="center"/>
    </xf>
    <xf numFmtId="38" fontId="54" fillId="6" borderId="20" xfId="47" applyFont="1" applyFill="1" applyBorder="1" applyProtection="1">
      <alignment vertical="center"/>
    </xf>
    <xf numFmtId="56" fontId="54" fillId="0" borderId="86" xfId="2" applyNumberFormat="1" applyFont="1" applyFill="1" applyBorder="1" applyAlignment="1" applyProtection="1">
      <alignment horizontal="center"/>
    </xf>
    <xf numFmtId="56" fontId="54" fillId="0" borderId="4" xfId="2" applyNumberFormat="1" applyFont="1" applyFill="1" applyBorder="1" applyAlignment="1" applyProtection="1">
      <alignment horizontal="center"/>
    </xf>
    <xf numFmtId="176" fontId="54" fillId="0" borderId="30" xfId="48" applyNumberFormat="1" applyFont="1" applyFill="1" applyBorder="1" applyAlignment="1" applyProtection="1">
      <alignment horizontal="right"/>
    </xf>
    <xf numFmtId="176" fontId="54" fillId="0" borderId="90" xfId="48" applyNumberFormat="1" applyFont="1" applyFill="1" applyBorder="1" applyAlignment="1" applyProtection="1"/>
    <xf numFmtId="0" fontId="54" fillId="0" borderId="31" xfId="2" applyFont="1" applyFill="1" applyBorder="1" applyAlignment="1" applyProtection="1">
      <alignment horizontal="center"/>
    </xf>
    <xf numFmtId="176" fontId="54" fillId="0" borderId="58" xfId="48" applyNumberFormat="1" applyFont="1" applyFill="1" applyBorder="1" applyAlignment="1" applyProtection="1"/>
    <xf numFmtId="188" fontId="54" fillId="0" borderId="32" xfId="48" applyNumberFormat="1" applyFont="1" applyFill="1" applyBorder="1" applyProtection="1"/>
    <xf numFmtId="38" fontId="60" fillId="6" borderId="20" xfId="47" applyFont="1" applyFill="1" applyBorder="1" applyProtection="1">
      <alignment vertical="center"/>
    </xf>
    <xf numFmtId="176" fontId="54" fillId="0" borderId="97" xfId="48" applyNumberFormat="1" applyFont="1" applyFill="1" applyBorder="1" applyAlignment="1" applyProtection="1"/>
    <xf numFmtId="38" fontId="54" fillId="6" borderId="74" xfId="47" applyFont="1" applyFill="1" applyBorder="1" applyProtection="1">
      <alignment vertical="center"/>
    </xf>
    <xf numFmtId="38" fontId="54" fillId="0" borderId="43" xfId="48" applyFont="1" applyFill="1" applyBorder="1" applyProtection="1"/>
    <xf numFmtId="38" fontId="54" fillId="0" borderId="44" xfId="48" applyFont="1" applyFill="1" applyBorder="1" applyProtection="1"/>
    <xf numFmtId="38" fontId="54" fillId="0" borderId="112" xfId="48" applyFont="1" applyFill="1" applyBorder="1" applyProtection="1"/>
    <xf numFmtId="176" fontId="54" fillId="0" borderId="42" xfId="48" applyNumberFormat="1" applyFont="1" applyFill="1" applyBorder="1" applyAlignment="1" applyProtection="1"/>
    <xf numFmtId="0" fontId="54" fillId="0" borderId="43" xfId="2" applyFont="1" applyFill="1" applyBorder="1" applyAlignment="1" applyProtection="1">
      <alignment horizontal="right"/>
    </xf>
    <xf numFmtId="0" fontId="54" fillId="0" borderId="64" xfId="2" applyFont="1" applyFill="1" applyBorder="1" applyAlignment="1" applyProtection="1">
      <alignment textRotation="180"/>
    </xf>
    <xf numFmtId="177" fontId="61" fillId="0" borderId="46" xfId="2" applyNumberFormat="1" applyFont="1" applyFill="1" applyBorder="1" applyAlignment="1" applyProtection="1">
      <alignment horizontal="center"/>
    </xf>
    <xf numFmtId="177" fontId="61" fillId="0" borderId="11" xfId="2" applyNumberFormat="1" applyFont="1" applyFill="1" applyBorder="1" applyAlignment="1" applyProtection="1">
      <alignment horizontal="center"/>
    </xf>
    <xf numFmtId="177" fontId="62" fillId="0" borderId="45" xfId="2" applyNumberFormat="1" applyFont="1" applyFill="1" applyBorder="1" applyAlignment="1" applyProtection="1">
      <alignment vertical="center"/>
    </xf>
    <xf numFmtId="176" fontId="63" fillId="0" borderId="8" xfId="48" applyNumberFormat="1" applyFont="1" applyFill="1" applyBorder="1" applyAlignment="1" applyProtection="1"/>
    <xf numFmtId="0" fontId="63" fillId="0" borderId="9" xfId="2" applyFont="1" applyFill="1" applyBorder="1" applyAlignment="1" applyProtection="1">
      <alignment horizontal="center"/>
    </xf>
    <xf numFmtId="38" fontId="63" fillId="0" borderId="9" xfId="48" applyFont="1" applyFill="1" applyBorder="1" applyProtection="1"/>
    <xf numFmtId="38" fontId="63" fillId="0" borderId="45" xfId="48" applyFont="1" applyFill="1" applyBorder="1" applyProtection="1"/>
    <xf numFmtId="176" fontId="63" fillId="0" borderId="110" xfId="48" applyNumberFormat="1" applyFont="1" applyFill="1" applyBorder="1" applyAlignment="1" applyProtection="1"/>
    <xf numFmtId="0" fontId="63" fillId="0" borderId="9" xfId="2" applyFont="1" applyFill="1" applyBorder="1" applyAlignment="1" applyProtection="1">
      <alignment horizontal="right"/>
    </xf>
    <xf numFmtId="38" fontId="63" fillId="0" borderId="10" xfId="48" applyFont="1" applyFill="1" applyBorder="1" applyProtection="1"/>
    <xf numFmtId="0" fontId="63" fillId="0" borderId="0" xfId="2" applyFont="1" applyFill="1" applyProtection="1"/>
    <xf numFmtId="0" fontId="63" fillId="0" borderId="29" xfId="2" applyFont="1" applyFill="1" applyBorder="1" applyProtection="1"/>
    <xf numFmtId="38" fontId="54" fillId="9" borderId="8" xfId="47" applyFont="1" applyFill="1" applyBorder="1" applyAlignment="1" applyProtection="1">
      <alignment horizontal="center" vertical="center"/>
    </xf>
    <xf numFmtId="38" fontId="54" fillId="9" borderId="9" xfId="47" applyFont="1" applyFill="1" applyBorder="1" applyAlignment="1" applyProtection="1">
      <alignment horizontal="center" vertical="center"/>
    </xf>
    <xf numFmtId="38" fontId="54" fillId="9" borderId="9" xfId="47" applyFont="1" applyFill="1" applyBorder="1" applyProtection="1">
      <alignment vertical="center"/>
    </xf>
    <xf numFmtId="176" fontId="54" fillId="9" borderId="30" xfId="48" applyNumberFormat="1" applyFont="1" applyFill="1" applyBorder="1" applyAlignment="1" applyProtection="1"/>
    <xf numFmtId="0" fontId="54" fillId="9" borderId="31" xfId="2" applyFont="1" applyFill="1" applyBorder="1" applyAlignment="1" applyProtection="1">
      <alignment horizontal="center"/>
    </xf>
    <xf numFmtId="38" fontId="54" fillId="9" borderId="31" xfId="48" applyFont="1" applyFill="1" applyBorder="1" applyProtection="1"/>
    <xf numFmtId="38" fontId="54" fillId="9" borderId="32" xfId="48" applyFont="1" applyFill="1" applyBorder="1" applyProtection="1"/>
    <xf numFmtId="0" fontId="54" fillId="9" borderId="31" xfId="2" applyFont="1" applyFill="1" applyBorder="1" applyAlignment="1" applyProtection="1">
      <alignment horizontal="right"/>
    </xf>
    <xf numFmtId="38" fontId="54" fillId="9" borderId="33" xfId="48" applyFont="1" applyFill="1" applyBorder="1" applyProtection="1"/>
    <xf numFmtId="38" fontId="54" fillId="6" borderId="46" xfId="47" applyFont="1" applyFill="1" applyBorder="1" applyAlignment="1" applyProtection="1">
      <alignment horizontal="center" vertical="center"/>
    </xf>
    <xf numFmtId="49" fontId="54" fillId="6" borderId="11" xfId="47" applyNumberFormat="1" applyFont="1" applyFill="1" applyBorder="1" applyAlignment="1" applyProtection="1">
      <alignment horizontal="center" vertical="center"/>
    </xf>
    <xf numFmtId="38" fontId="54" fillId="6" borderId="11" xfId="47" applyFont="1" applyFill="1" applyBorder="1" applyAlignment="1" applyProtection="1">
      <alignment horizontal="center" vertical="center"/>
    </xf>
    <xf numFmtId="38" fontId="54" fillId="6" borderId="11" xfId="47" applyFont="1" applyFill="1" applyBorder="1" applyAlignment="1" applyProtection="1">
      <alignment vertical="center" wrapText="1"/>
    </xf>
    <xf numFmtId="176" fontId="54" fillId="0" borderId="8" xfId="48" applyNumberFormat="1" applyFont="1" applyFill="1" applyBorder="1" applyProtection="1"/>
    <xf numFmtId="49" fontId="54" fillId="6" borderId="55" xfId="47" applyNumberFormat="1" applyFont="1" applyFill="1" applyBorder="1" applyAlignment="1" applyProtection="1">
      <alignment horizontal="center" vertical="center"/>
    </xf>
    <xf numFmtId="0" fontId="54" fillId="0" borderId="59" xfId="2" applyFont="1" applyFill="1" applyBorder="1" applyAlignment="1" applyProtection="1">
      <alignment horizontal="center"/>
    </xf>
    <xf numFmtId="56" fontId="54" fillId="0" borderId="8" xfId="2" applyNumberFormat="1" applyFont="1" applyFill="1" applyBorder="1" applyAlignment="1" applyProtection="1">
      <alignment horizontal="center"/>
    </xf>
    <xf numFmtId="56" fontId="54" fillId="0" borderId="9" xfId="2" applyNumberFormat="1" applyFont="1" applyFill="1" applyBorder="1" applyAlignment="1" applyProtection="1">
      <alignment horizontal="center"/>
    </xf>
    <xf numFmtId="0" fontId="62" fillId="0" borderId="45" xfId="2" applyFont="1" applyFill="1" applyBorder="1" applyAlignment="1" applyProtection="1">
      <alignment vertical="center"/>
    </xf>
    <xf numFmtId="0" fontId="63" fillId="0" borderId="0" xfId="2" applyFont="1" applyFill="1" applyBorder="1" applyProtection="1"/>
    <xf numFmtId="0" fontId="63" fillId="0" borderId="7" xfId="2" applyFont="1" applyFill="1" applyBorder="1" applyProtection="1"/>
    <xf numFmtId="56" fontId="54" fillId="9" borderId="8" xfId="2" applyNumberFormat="1" applyFont="1" applyFill="1" applyBorder="1" applyAlignment="1" applyProtection="1">
      <alignment horizontal="center" vertical="center"/>
    </xf>
    <xf numFmtId="56" fontId="54" fillId="9" borderId="9" xfId="2" applyNumberFormat="1" applyFont="1" applyFill="1" applyBorder="1" applyAlignment="1" applyProtection="1">
      <alignment horizontal="center"/>
    </xf>
    <xf numFmtId="0" fontId="60" fillId="9" borderId="45" xfId="2" applyFont="1" applyFill="1" applyBorder="1" applyAlignment="1" applyProtection="1">
      <alignment vertical="center"/>
    </xf>
    <xf numFmtId="176" fontId="63" fillId="9" borderId="8" xfId="48" applyNumberFormat="1" applyFont="1" applyFill="1" applyBorder="1" applyAlignment="1" applyProtection="1"/>
    <xf numFmtId="0" fontId="63" fillId="9" borderId="9" xfId="2" applyFont="1" applyFill="1" applyBorder="1" applyAlignment="1" applyProtection="1">
      <alignment horizontal="center"/>
    </xf>
    <xf numFmtId="38" fontId="63" fillId="9" borderId="9" xfId="48" applyFont="1" applyFill="1" applyBorder="1" applyProtection="1"/>
    <xf numFmtId="38" fontId="63" fillId="9" borderId="10" xfId="48" applyFont="1" applyFill="1" applyBorder="1" applyProtection="1"/>
    <xf numFmtId="0" fontId="63" fillId="9" borderId="9" xfId="2" applyFont="1" applyFill="1" applyBorder="1" applyAlignment="1" applyProtection="1">
      <alignment horizontal="right"/>
    </xf>
    <xf numFmtId="38" fontId="63" fillId="9" borderId="45" xfId="48" applyFont="1" applyFill="1" applyBorder="1" applyProtection="1"/>
    <xf numFmtId="56" fontId="54" fillId="0" borderId="58" xfId="2" applyNumberFormat="1" applyFont="1" applyFill="1" applyBorder="1" applyAlignment="1" applyProtection="1">
      <alignment horizontal="center"/>
    </xf>
    <xf numFmtId="56" fontId="54" fillId="0" borderId="59" xfId="2" applyNumberFormat="1" applyFont="1" applyFill="1" applyBorder="1" applyAlignment="1" applyProtection="1">
      <alignment horizontal="center"/>
    </xf>
    <xf numFmtId="0" fontId="57" fillId="0" borderId="60" xfId="2" applyFont="1" applyFill="1" applyBorder="1" applyAlignment="1" applyProtection="1">
      <alignment vertical="center"/>
    </xf>
    <xf numFmtId="176" fontId="63" fillId="0" borderId="16" xfId="48" applyNumberFormat="1" applyFont="1" applyFill="1" applyBorder="1" applyAlignment="1" applyProtection="1"/>
    <xf numFmtId="0" fontId="63" fillId="0" borderId="61" xfId="2" applyFont="1" applyFill="1" applyBorder="1" applyAlignment="1" applyProtection="1">
      <alignment horizontal="center"/>
    </xf>
    <xf numFmtId="38" fontId="63" fillId="0" borderId="61" xfId="48" applyFont="1" applyFill="1" applyBorder="1" applyProtection="1"/>
    <xf numFmtId="38" fontId="63" fillId="0" borderId="63" xfId="48" applyFont="1" applyFill="1" applyBorder="1" applyProtection="1"/>
    <xf numFmtId="176" fontId="63" fillId="9" borderId="16" xfId="48" applyNumberFormat="1" applyFont="1" applyFill="1" applyBorder="1" applyAlignment="1" applyProtection="1"/>
    <xf numFmtId="0" fontId="63" fillId="9" borderId="61" xfId="2" applyFont="1" applyFill="1" applyBorder="1" applyAlignment="1" applyProtection="1">
      <alignment horizontal="right"/>
    </xf>
    <xf numFmtId="38" fontId="63" fillId="9" borderId="61" xfId="48" applyFont="1" applyFill="1" applyBorder="1" applyProtection="1"/>
    <xf numFmtId="38" fontId="63" fillId="9" borderId="63" xfId="48" applyFont="1" applyFill="1" applyBorder="1" applyProtection="1"/>
    <xf numFmtId="0" fontId="63" fillId="0" borderId="61" xfId="2" applyFont="1" applyFill="1" applyBorder="1" applyAlignment="1" applyProtection="1">
      <alignment horizontal="right"/>
    </xf>
    <xf numFmtId="38" fontId="63" fillId="0" borderId="62" xfId="48" applyFont="1" applyFill="1" applyBorder="1" applyProtection="1"/>
    <xf numFmtId="56" fontId="54" fillId="0" borderId="57" xfId="2" applyNumberFormat="1" applyFont="1" applyFill="1" applyBorder="1" applyAlignment="1" applyProtection="1">
      <alignment horizontal="center"/>
    </xf>
    <xf numFmtId="56" fontId="54" fillId="0" borderId="55" xfId="2" applyNumberFormat="1" applyFont="1" applyFill="1" applyBorder="1" applyAlignment="1" applyProtection="1">
      <alignment horizontal="center"/>
    </xf>
    <xf numFmtId="0" fontId="57" fillId="0" borderId="56" xfId="2" applyFont="1" applyFill="1" applyBorder="1" applyAlignment="1" applyProtection="1">
      <alignment vertical="center"/>
    </xf>
    <xf numFmtId="176" fontId="63" fillId="0" borderId="58" xfId="48" applyNumberFormat="1" applyFont="1" applyFill="1" applyBorder="1" applyAlignment="1" applyProtection="1"/>
    <xf numFmtId="0" fontId="63" fillId="0" borderId="59" xfId="2" applyFont="1" applyFill="1" applyBorder="1" applyAlignment="1" applyProtection="1">
      <alignment horizontal="center"/>
    </xf>
    <xf numFmtId="38" fontId="63" fillId="0" borderId="59" xfId="48" applyFont="1" applyFill="1" applyBorder="1" applyProtection="1"/>
    <xf numFmtId="38" fontId="63" fillId="0" borderId="53" xfId="48" applyFont="1" applyFill="1" applyBorder="1" applyProtection="1"/>
    <xf numFmtId="176" fontId="63" fillId="9" borderId="58" xfId="48" applyNumberFormat="1" applyFont="1" applyFill="1" applyBorder="1" applyAlignment="1" applyProtection="1"/>
    <xf numFmtId="0" fontId="63" fillId="9" borderId="59" xfId="2" applyFont="1" applyFill="1" applyBorder="1" applyAlignment="1" applyProtection="1">
      <alignment horizontal="right"/>
    </xf>
    <xf numFmtId="38" fontId="63" fillId="9" borderId="59" xfId="48" applyFont="1" applyFill="1" applyBorder="1" applyProtection="1"/>
    <xf numFmtId="38" fontId="63" fillId="9" borderId="53" xfId="48" applyFont="1" applyFill="1" applyBorder="1" applyProtection="1"/>
    <xf numFmtId="0" fontId="63" fillId="0" borderId="59" xfId="2" applyFont="1" applyFill="1" applyBorder="1" applyAlignment="1" applyProtection="1">
      <alignment horizontal="right"/>
    </xf>
    <xf numFmtId="38" fontId="63" fillId="0" borderId="60" xfId="48" applyFont="1" applyFill="1" applyBorder="1" applyProtection="1"/>
    <xf numFmtId="56" fontId="54" fillId="0" borderId="13" xfId="2" applyNumberFormat="1" applyFont="1" applyFill="1" applyBorder="1" applyAlignment="1" applyProtection="1">
      <alignment horizontal="center"/>
    </xf>
    <xf numFmtId="56" fontId="54" fillId="0" borderId="14" xfId="2" applyNumberFormat="1" applyFont="1" applyFill="1" applyBorder="1" applyAlignment="1" applyProtection="1">
      <alignment horizontal="center"/>
    </xf>
    <xf numFmtId="0" fontId="61" fillId="0" borderId="15" xfId="2" applyFont="1" applyFill="1" applyBorder="1" applyAlignment="1" applyProtection="1">
      <alignment vertical="center"/>
    </xf>
    <xf numFmtId="176" fontId="54" fillId="0" borderId="13" xfId="48" applyNumberFormat="1" applyFont="1" applyFill="1" applyBorder="1" applyAlignment="1" applyProtection="1"/>
    <xf numFmtId="38" fontId="54" fillId="0" borderId="14" xfId="48" applyFont="1" applyFill="1" applyBorder="1" applyProtection="1"/>
    <xf numFmtId="38" fontId="63" fillId="0" borderId="17" xfId="48" applyFont="1" applyFill="1" applyBorder="1" applyProtection="1"/>
    <xf numFmtId="0" fontId="54" fillId="0" borderId="14" xfId="2" applyFont="1" applyFill="1" applyBorder="1" applyAlignment="1" applyProtection="1">
      <alignment horizontal="right"/>
    </xf>
    <xf numFmtId="38" fontId="54" fillId="0" borderId="17" xfId="48" applyFont="1" applyFill="1" applyBorder="1" applyProtection="1"/>
    <xf numFmtId="38" fontId="54" fillId="0" borderId="15" xfId="48" applyFont="1" applyFill="1" applyBorder="1" applyProtection="1"/>
    <xf numFmtId="56" fontId="54" fillId="0" borderId="69" xfId="2" applyNumberFormat="1" applyFont="1" applyFill="1" applyBorder="1" applyAlignment="1" applyProtection="1">
      <alignment horizontal="center"/>
    </xf>
    <xf numFmtId="56" fontId="54" fillId="0" borderId="70" xfId="2" applyNumberFormat="1" applyFont="1" applyFill="1" applyBorder="1" applyAlignment="1" applyProtection="1">
      <alignment horizontal="center"/>
    </xf>
    <xf numFmtId="0" fontId="62" fillId="0" borderId="71" xfId="2" applyFont="1" applyFill="1" applyBorder="1" applyAlignment="1" applyProtection="1">
      <alignment vertical="center"/>
    </xf>
    <xf numFmtId="176" fontId="63" fillId="0" borderId="69" xfId="48" applyNumberFormat="1" applyFont="1" applyFill="1" applyBorder="1" applyAlignment="1" applyProtection="1"/>
    <xf numFmtId="0" fontId="63" fillId="0" borderId="70" xfId="2" applyFont="1" applyFill="1" applyBorder="1" applyAlignment="1" applyProtection="1">
      <alignment horizontal="center"/>
    </xf>
    <xf numFmtId="38" fontId="63" fillId="0" borderId="70" xfId="48" applyFont="1" applyFill="1" applyBorder="1" applyProtection="1"/>
    <xf numFmtId="38" fontId="54" fillId="0" borderId="70" xfId="48" applyFont="1" applyFill="1" applyBorder="1" applyProtection="1"/>
    <xf numFmtId="38" fontId="63" fillId="0" borderId="72" xfId="48" applyFont="1" applyFill="1" applyBorder="1" applyProtection="1"/>
    <xf numFmtId="0" fontId="63" fillId="0" borderId="70" xfId="2" applyFont="1" applyFill="1" applyBorder="1" applyAlignment="1" applyProtection="1">
      <alignment horizontal="right"/>
    </xf>
    <xf numFmtId="38" fontId="63" fillId="0" borderId="71" xfId="48" applyFont="1" applyFill="1" applyBorder="1" applyProtection="1"/>
    <xf numFmtId="56" fontId="54" fillId="0" borderId="65" xfId="2" applyNumberFormat="1" applyFont="1" applyFill="1" applyBorder="1" applyAlignment="1" applyProtection="1">
      <alignment horizontal="center"/>
    </xf>
    <xf numFmtId="56" fontId="54" fillId="0" borderId="66" xfId="2" applyNumberFormat="1" applyFont="1" applyFill="1" applyBorder="1" applyAlignment="1" applyProtection="1">
      <alignment horizontal="center"/>
    </xf>
    <xf numFmtId="0" fontId="61" fillId="0" borderId="67" xfId="2" applyFont="1" applyFill="1" applyBorder="1" applyAlignment="1" applyProtection="1">
      <alignment vertical="center"/>
    </xf>
    <xf numFmtId="176" fontId="54" fillId="0" borderId="65" xfId="48" applyNumberFormat="1" applyFont="1" applyFill="1" applyBorder="1" applyAlignment="1" applyProtection="1"/>
    <xf numFmtId="0" fontId="54" fillId="0" borderId="66" xfId="2" applyFont="1" applyFill="1" applyBorder="1" applyAlignment="1" applyProtection="1">
      <alignment horizontal="center"/>
    </xf>
    <xf numFmtId="38" fontId="54" fillId="0" borderId="66" xfId="48" applyFont="1" applyFill="1" applyBorder="1" applyProtection="1"/>
    <xf numFmtId="38" fontId="54" fillId="0" borderId="68" xfId="48" applyFont="1" applyFill="1" applyBorder="1" applyProtection="1"/>
    <xf numFmtId="0" fontId="54" fillId="0" borderId="66" xfId="2" applyFont="1" applyFill="1" applyBorder="1" applyAlignment="1" applyProtection="1">
      <alignment horizontal="right"/>
    </xf>
    <xf numFmtId="38" fontId="54" fillId="0" borderId="67" xfId="48" applyFont="1" applyFill="1" applyBorder="1" applyProtection="1"/>
    <xf numFmtId="0" fontId="54" fillId="0" borderId="49" xfId="2" applyFont="1" applyFill="1" applyBorder="1" applyAlignment="1" applyProtection="1">
      <alignment horizontal="center"/>
    </xf>
    <xf numFmtId="0" fontId="54" fillId="0" borderId="50" xfId="2" applyFont="1" applyFill="1" applyBorder="1" applyAlignment="1" applyProtection="1">
      <alignment horizontal="center"/>
    </xf>
    <xf numFmtId="0" fontId="62" fillId="0" borderId="52" xfId="2" applyFont="1" applyFill="1" applyBorder="1" applyAlignment="1" applyProtection="1">
      <alignment horizontal="left" vertical="center"/>
    </xf>
    <xf numFmtId="176" fontId="63" fillId="0" borderId="49" xfId="48" applyNumberFormat="1" applyFont="1" applyFill="1" applyBorder="1" applyAlignment="1" applyProtection="1"/>
    <xf numFmtId="0" fontId="63" fillId="0" borderId="50" xfId="2" applyFont="1" applyFill="1" applyBorder="1" applyAlignment="1" applyProtection="1">
      <alignment horizontal="center"/>
    </xf>
    <xf numFmtId="38" fontId="63" fillId="0" borderId="50" xfId="48" applyFont="1" applyFill="1" applyBorder="1" applyProtection="1"/>
    <xf numFmtId="38" fontId="54" fillId="0" borderId="50" xfId="48" applyFont="1" applyFill="1" applyBorder="1" applyProtection="1"/>
    <xf numFmtId="38" fontId="63" fillId="0" borderId="51" xfId="48" applyFont="1" applyFill="1" applyBorder="1" applyProtection="1"/>
    <xf numFmtId="0" fontId="63" fillId="0" borderId="50" xfId="2" applyFont="1" applyFill="1" applyBorder="1" applyAlignment="1" applyProtection="1">
      <alignment horizontal="right"/>
    </xf>
    <xf numFmtId="38" fontId="63" fillId="0" borderId="52" xfId="48" applyFont="1" applyFill="1" applyBorder="1" applyProtection="1"/>
    <xf numFmtId="0" fontId="54" fillId="0" borderId="0" xfId="2" applyFont="1" applyFill="1" applyBorder="1" applyAlignment="1" applyProtection="1">
      <alignment horizontal="right"/>
    </xf>
    <xf numFmtId="176" fontId="54" fillId="0" borderId="0" xfId="48" applyNumberFormat="1" applyFont="1" applyFill="1" applyBorder="1" applyAlignment="1" applyProtection="1">
      <alignment horizontal="center"/>
    </xf>
    <xf numFmtId="38" fontId="54" fillId="0" borderId="0" xfId="48" applyNumberFormat="1" applyFont="1" applyFill="1" applyBorder="1" applyProtection="1"/>
    <xf numFmtId="0" fontId="54" fillId="0" borderId="53" xfId="2" applyFont="1" applyFill="1" applyBorder="1" applyProtection="1"/>
    <xf numFmtId="176" fontId="54" fillId="0" borderId="0" xfId="48" applyNumberFormat="1" applyFont="1" applyFill="1" applyProtection="1"/>
    <xf numFmtId="38" fontId="54" fillId="0" borderId="0" xfId="48" applyFont="1" applyFill="1" applyProtection="1"/>
    <xf numFmtId="189" fontId="64" fillId="0" borderId="0" xfId="2" applyNumberFormat="1" applyFont="1" applyFill="1" applyBorder="1" applyAlignment="1" applyProtection="1">
      <alignment horizontal="center" vertical="center"/>
    </xf>
    <xf numFmtId="0" fontId="54" fillId="0" borderId="18" xfId="2" applyFont="1" applyFill="1" applyBorder="1" applyProtection="1"/>
    <xf numFmtId="0" fontId="54" fillId="0" borderId="4" xfId="2" applyFont="1" applyFill="1" applyBorder="1" applyProtection="1"/>
    <xf numFmtId="0" fontId="61" fillId="0" borderId="4" xfId="2" applyFont="1" applyFill="1" applyBorder="1" applyAlignment="1" applyProtection="1">
      <alignment horizontal="left"/>
    </xf>
    <xf numFmtId="0" fontId="54" fillId="7" borderId="4" xfId="48" applyNumberFormat="1" applyFont="1" applyFill="1" applyBorder="1" applyAlignment="1" applyProtection="1"/>
    <xf numFmtId="0" fontId="54" fillId="0" borderId="4" xfId="2" applyNumberFormat="1" applyFont="1" applyFill="1" applyBorder="1" applyAlignment="1" applyProtection="1"/>
    <xf numFmtId="0" fontId="54" fillId="7" borderId="20" xfId="48" applyNumberFormat="1" applyFont="1" applyFill="1" applyBorder="1" applyProtection="1"/>
    <xf numFmtId="12" fontId="54" fillId="7" borderId="4" xfId="48" applyNumberFormat="1" applyFont="1" applyFill="1" applyBorder="1" applyAlignment="1" applyProtection="1"/>
    <xf numFmtId="0" fontId="61" fillId="0" borderId="4" xfId="2" applyFont="1" applyFill="1" applyBorder="1" applyProtection="1"/>
    <xf numFmtId="176" fontId="54" fillId="7" borderId="4" xfId="48" applyNumberFormat="1" applyFont="1" applyFill="1" applyBorder="1" applyAlignment="1" applyProtection="1"/>
    <xf numFmtId="176" fontId="54" fillId="0" borderId="4" xfId="48" applyNumberFormat="1" applyFont="1" applyFill="1" applyBorder="1" applyProtection="1"/>
    <xf numFmtId="38" fontId="54" fillId="7" borderId="20" xfId="48" applyFont="1" applyFill="1" applyBorder="1" applyProtection="1"/>
    <xf numFmtId="0" fontId="54" fillId="0" borderId="89" xfId="2" applyFont="1" applyFill="1" applyBorder="1" applyProtection="1"/>
    <xf numFmtId="38" fontId="54" fillId="0" borderId="64" xfId="48" applyFont="1" applyFill="1" applyBorder="1" applyProtection="1"/>
    <xf numFmtId="0" fontId="54" fillId="0" borderId="80" xfId="2" applyFont="1" applyFill="1" applyBorder="1" applyProtection="1"/>
    <xf numFmtId="0" fontId="54" fillId="0" borderId="2" xfId="2" applyFont="1" applyFill="1" applyBorder="1" applyProtection="1"/>
    <xf numFmtId="0" fontId="61" fillId="0" borderId="2" xfId="2" applyFont="1" applyFill="1" applyBorder="1" applyProtection="1"/>
    <xf numFmtId="12" fontId="54" fillId="0" borderId="7" xfId="2" applyNumberFormat="1" applyFont="1" applyFill="1" applyBorder="1" applyAlignment="1" applyProtection="1">
      <alignment horizontal="center"/>
    </xf>
    <xf numFmtId="12" fontId="54" fillId="0" borderId="0" xfId="2" applyNumberFormat="1" applyFont="1" applyFill="1" applyBorder="1" applyAlignment="1" applyProtection="1">
      <alignment horizontal="center"/>
    </xf>
    <xf numFmtId="189" fontId="54" fillId="0" borderId="0" xfId="2" applyNumberFormat="1" applyFont="1" applyFill="1" applyAlignment="1" applyProtection="1">
      <alignment horizontal="center"/>
    </xf>
    <xf numFmtId="49" fontId="54" fillId="0" borderId="0" xfId="2" applyNumberFormat="1" applyFont="1" applyFill="1" applyBorder="1" applyAlignment="1" applyProtection="1"/>
    <xf numFmtId="0" fontId="49" fillId="0" borderId="77" xfId="0" applyFont="1" applyBorder="1" applyAlignment="1">
      <alignment horizontal="left" vertical="top" wrapText="1"/>
    </xf>
    <xf numFmtId="0" fontId="49" fillId="0" borderId="87" xfId="0" applyFont="1" applyBorder="1" applyAlignment="1">
      <alignment horizontal="left" vertical="top" wrapText="1"/>
    </xf>
    <xf numFmtId="0" fontId="49" fillId="0" borderId="119" xfId="0" applyFont="1" applyBorder="1" applyAlignment="1">
      <alignment horizontal="left" vertical="top" wrapText="1"/>
    </xf>
    <xf numFmtId="0" fontId="49" fillId="0" borderId="81" xfId="0" applyFont="1" applyBorder="1" applyAlignment="1">
      <alignment horizontal="center" vertical="center" wrapText="1"/>
    </xf>
    <xf numFmtId="0" fontId="49" fillId="0" borderId="103" xfId="0" applyFont="1" applyBorder="1" applyAlignment="1">
      <alignment horizontal="center" vertical="center" wrapText="1"/>
    </xf>
    <xf numFmtId="0" fontId="49" fillId="0" borderId="109" xfId="0" applyFont="1" applyBorder="1" applyAlignment="1">
      <alignment horizontal="center" vertical="center" wrapText="1"/>
    </xf>
    <xf numFmtId="0" fontId="49" fillId="8" borderId="47" xfId="0" applyFont="1" applyFill="1" applyBorder="1" applyAlignment="1">
      <alignment horizontal="center" vertical="center" wrapText="1"/>
    </xf>
    <xf numFmtId="0" fontId="49" fillId="8" borderId="13" xfId="0" applyFont="1" applyFill="1" applyBorder="1" applyAlignment="1">
      <alignment horizontal="center" vertical="center" wrapText="1"/>
    </xf>
    <xf numFmtId="0" fontId="49" fillId="8" borderId="48" xfId="0" applyFont="1" applyFill="1" applyBorder="1" applyAlignment="1">
      <alignment horizontal="center" vertical="center" wrapText="1"/>
    </xf>
    <xf numFmtId="0" fontId="49" fillId="8" borderId="14" xfId="0" applyFont="1" applyFill="1" applyBorder="1" applyAlignment="1">
      <alignment horizontal="center" vertical="center" wrapText="1"/>
    </xf>
    <xf numFmtId="0" fontId="49" fillId="8" borderId="79" xfId="0" applyFont="1" applyFill="1" applyBorder="1" applyAlignment="1">
      <alignment horizontal="center" vertical="center" wrapText="1"/>
    </xf>
    <xf numFmtId="0" fontId="49" fillId="8" borderId="15" xfId="0" applyFont="1" applyFill="1" applyBorder="1" applyAlignment="1">
      <alignment horizontal="center" vertical="center" wrapText="1"/>
    </xf>
    <xf numFmtId="0" fontId="49" fillId="0" borderId="85" xfId="0" applyFont="1" applyBorder="1" applyAlignment="1">
      <alignment horizontal="center" vertical="center" wrapText="1"/>
    </xf>
    <xf numFmtId="0" fontId="49" fillId="0" borderId="77" xfId="0" applyFont="1" applyBorder="1" applyAlignment="1">
      <alignment vertical="center" wrapText="1"/>
    </xf>
    <xf numFmtId="0" fontId="49" fillId="0" borderId="87" xfId="0" applyFont="1" applyBorder="1" applyAlignment="1">
      <alignment vertical="center" wrapText="1"/>
    </xf>
    <xf numFmtId="0" fontId="49" fillId="0" borderId="78" xfId="0" applyFont="1" applyBorder="1" applyAlignment="1">
      <alignment vertical="center" wrapText="1"/>
    </xf>
    <xf numFmtId="0" fontId="64" fillId="0" borderId="81" xfId="2" applyFont="1" applyFill="1" applyBorder="1" applyAlignment="1" applyProtection="1">
      <alignment horizontal="center"/>
    </xf>
    <xf numFmtId="0" fontId="64" fillId="0" borderId="103" xfId="2" applyFont="1" applyFill="1" applyBorder="1" applyAlignment="1" applyProtection="1">
      <alignment horizontal="center"/>
    </xf>
    <xf numFmtId="0" fontId="64" fillId="0" borderId="109" xfId="2" applyFont="1" applyFill="1" applyBorder="1" applyAlignment="1" applyProtection="1">
      <alignment horizontal="center"/>
    </xf>
    <xf numFmtId="12" fontId="64" fillId="0" borderId="55" xfId="2" applyNumberFormat="1" applyFont="1" applyFill="1" applyBorder="1" applyAlignment="1" applyProtection="1">
      <alignment horizontal="center" vertical="center"/>
    </xf>
    <xf numFmtId="12" fontId="64" fillId="0" borderId="14" xfId="2" applyNumberFormat="1" applyFont="1" applyFill="1" applyBorder="1" applyAlignment="1" applyProtection="1">
      <alignment horizontal="center" vertical="center"/>
    </xf>
    <xf numFmtId="12" fontId="54" fillId="0" borderId="4" xfId="48" applyNumberFormat="1" applyFont="1" applyFill="1" applyBorder="1" applyAlignment="1" applyProtection="1"/>
    <xf numFmtId="0" fontId="54" fillId="0" borderId="4" xfId="48" applyNumberFormat="1" applyFont="1" applyFill="1" applyBorder="1" applyAlignment="1" applyProtection="1"/>
    <xf numFmtId="0" fontId="64" fillId="0" borderId="113" xfId="2" applyFont="1" applyFill="1" applyBorder="1" applyAlignment="1" applyProtection="1">
      <alignment horizontal="center"/>
    </xf>
    <xf numFmtId="0" fontId="64" fillId="0" borderId="3" xfId="2" applyFont="1" applyFill="1" applyBorder="1" applyAlignment="1" applyProtection="1">
      <alignment horizontal="center"/>
    </xf>
    <xf numFmtId="0" fontId="64" fillId="0" borderId="19" xfId="2" applyFont="1" applyFill="1" applyBorder="1" applyAlignment="1" applyProtection="1">
      <alignment horizontal="center"/>
    </xf>
    <xf numFmtId="0" fontId="64" fillId="0" borderId="107" xfId="2" applyFont="1" applyFill="1" applyBorder="1" applyAlignment="1" applyProtection="1">
      <alignment horizontal="center"/>
    </xf>
    <xf numFmtId="0" fontId="64" fillId="0" borderId="120" xfId="2" applyFont="1" applyFill="1" applyBorder="1" applyAlignment="1" applyProtection="1">
      <alignment horizontal="center" vertical="center"/>
    </xf>
    <xf numFmtId="0" fontId="64" fillId="0" borderId="101" xfId="2" applyFont="1" applyFill="1" applyBorder="1" applyAlignment="1" applyProtection="1">
      <alignment horizontal="center" vertical="center"/>
    </xf>
    <xf numFmtId="0" fontId="64" fillId="0" borderId="118" xfId="2" applyFont="1" applyFill="1" applyBorder="1" applyAlignment="1" applyProtection="1">
      <alignment horizontal="center" vertical="center"/>
    </xf>
    <xf numFmtId="0" fontId="64" fillId="0" borderId="89" xfId="2" applyFont="1" applyFill="1" applyBorder="1" applyAlignment="1" applyProtection="1">
      <alignment horizontal="center" vertical="center"/>
    </xf>
    <xf numFmtId="0" fontId="64" fillId="0" borderId="0" xfId="2" applyFont="1" applyFill="1" applyBorder="1" applyAlignment="1" applyProtection="1">
      <alignment horizontal="center" vertical="center"/>
    </xf>
    <xf numFmtId="0" fontId="64" fillId="0" borderId="90" xfId="2" applyFont="1" applyFill="1" applyBorder="1" applyAlignment="1" applyProtection="1">
      <alignment horizontal="center" vertical="center"/>
    </xf>
    <xf numFmtId="0" fontId="64" fillId="0" borderId="121" xfId="2" applyFont="1" applyFill="1" applyBorder="1" applyAlignment="1" applyProtection="1">
      <alignment horizontal="center" vertical="center"/>
    </xf>
    <xf numFmtId="0" fontId="64" fillId="0" borderId="100" xfId="2" applyFont="1" applyFill="1" applyBorder="1" applyAlignment="1" applyProtection="1">
      <alignment horizontal="center" vertical="center"/>
    </xf>
    <xf numFmtId="0" fontId="64" fillId="0" borderId="88" xfId="2" applyFont="1" applyFill="1" applyBorder="1" applyAlignment="1" applyProtection="1">
      <alignment horizontal="center" vertical="center"/>
    </xf>
    <xf numFmtId="176" fontId="54" fillId="0" borderId="4" xfId="48" applyNumberFormat="1" applyFont="1" applyFill="1" applyBorder="1" applyAlignment="1" applyProtection="1"/>
    <xf numFmtId="176" fontId="54" fillId="0" borderId="10" xfId="48" applyNumberFormat="1" applyFont="1" applyFill="1" applyBorder="1" applyAlignment="1" applyProtection="1">
      <alignment horizontal="center"/>
    </xf>
    <xf numFmtId="176" fontId="54" fillId="0" borderId="2" xfId="48" applyNumberFormat="1" applyFont="1" applyFill="1" applyBorder="1" applyAlignment="1" applyProtection="1">
      <alignment horizontal="center"/>
    </xf>
    <xf numFmtId="176" fontId="54" fillId="0" borderId="76" xfId="48" applyNumberFormat="1" applyFont="1" applyFill="1" applyBorder="1" applyAlignment="1" applyProtection="1">
      <alignment horizontal="center"/>
    </xf>
    <xf numFmtId="0" fontId="54" fillId="0" borderId="4" xfId="2" applyFont="1" applyFill="1" applyBorder="1" applyAlignment="1" applyProtection="1">
      <alignment horizontal="center"/>
    </xf>
    <xf numFmtId="0" fontId="54" fillId="0" borderId="20" xfId="2" applyFont="1" applyFill="1" applyBorder="1" applyAlignment="1" applyProtection="1">
      <alignment horizontal="center"/>
    </xf>
    <xf numFmtId="176" fontId="54" fillId="0" borderId="114" xfId="48" applyNumberFormat="1" applyFont="1" applyFill="1" applyBorder="1" applyAlignment="1" applyProtection="1">
      <alignment horizontal="center" vertical="center" wrapText="1"/>
    </xf>
    <xf numFmtId="176" fontId="54" fillId="0" borderId="118" xfId="48" applyNumberFormat="1" applyFont="1" applyFill="1" applyBorder="1" applyAlignment="1" applyProtection="1">
      <alignment horizontal="center" vertical="center" wrapText="1"/>
    </xf>
    <xf numFmtId="176" fontId="54" fillId="0" borderId="17" xfId="48" applyNumberFormat="1" applyFont="1" applyFill="1" applyBorder="1" applyAlignment="1" applyProtection="1">
      <alignment horizontal="center" vertical="center" wrapText="1"/>
    </xf>
    <xf numFmtId="176" fontId="54" fillId="0" borderId="88" xfId="48" applyNumberFormat="1" applyFont="1" applyFill="1" applyBorder="1" applyAlignment="1" applyProtection="1">
      <alignment horizontal="center" vertical="center" wrapText="1"/>
    </xf>
    <xf numFmtId="176" fontId="54" fillId="7" borderId="55" xfId="48" applyNumberFormat="1" applyFont="1" applyFill="1" applyBorder="1" applyAlignment="1" applyProtection="1">
      <alignment horizontal="center" vertical="center" wrapText="1"/>
    </xf>
    <xf numFmtId="176" fontId="54" fillId="7" borderId="14" xfId="48" applyNumberFormat="1" applyFont="1" applyFill="1" applyBorder="1" applyAlignment="1" applyProtection="1">
      <alignment horizontal="center" vertical="center" wrapText="1"/>
    </xf>
    <xf numFmtId="0" fontId="54" fillId="0" borderId="55" xfId="2" applyFont="1" applyFill="1" applyBorder="1" applyAlignment="1" applyProtection="1">
      <alignment horizontal="center" vertical="center"/>
    </xf>
    <xf numFmtId="0" fontId="54" fillId="0" borderId="14" xfId="2" applyFont="1" applyFill="1" applyBorder="1" applyAlignment="1" applyProtection="1">
      <alignment horizontal="center" vertical="center"/>
    </xf>
    <xf numFmtId="38" fontId="54" fillId="7" borderId="56" xfId="48" applyFont="1" applyFill="1" applyBorder="1" applyAlignment="1" applyProtection="1">
      <alignment horizontal="center" vertical="center" wrapText="1"/>
    </xf>
    <xf numFmtId="38" fontId="54" fillId="7" borderId="15" xfId="48" applyFont="1" applyFill="1" applyBorder="1" applyAlignment="1" applyProtection="1">
      <alignment horizontal="center" vertical="center" wrapText="1"/>
    </xf>
    <xf numFmtId="176" fontId="54" fillId="0" borderId="0" xfId="48" applyNumberFormat="1" applyFont="1" applyFill="1" applyBorder="1" applyAlignment="1" applyProtection="1">
      <alignment horizontal="center"/>
    </xf>
    <xf numFmtId="176" fontId="54" fillId="0" borderId="5" xfId="48" applyNumberFormat="1" applyFont="1" applyFill="1" applyBorder="1" applyAlignment="1" applyProtection="1">
      <alignment horizontal="center"/>
    </xf>
    <xf numFmtId="0" fontId="59" fillId="0" borderId="47" xfId="2" applyFont="1" applyFill="1" applyBorder="1" applyAlignment="1" applyProtection="1">
      <alignment horizontal="center" vertical="center"/>
    </xf>
    <xf numFmtId="0" fontId="59" fillId="0" borderId="46" xfId="2" applyFont="1" applyFill="1" applyBorder="1" applyAlignment="1" applyProtection="1">
      <alignment horizontal="center" vertical="center"/>
    </xf>
    <xf numFmtId="0" fontId="54" fillId="0" borderId="48" xfId="2" applyFont="1" applyFill="1" applyBorder="1" applyAlignment="1" applyProtection="1">
      <alignment horizontal="center" vertical="center"/>
    </xf>
    <xf numFmtId="0" fontId="54" fillId="0" borderId="11" xfId="2" applyFont="1" applyFill="1" applyBorder="1" applyAlignment="1" applyProtection="1">
      <alignment horizontal="center" vertical="center"/>
    </xf>
    <xf numFmtId="0" fontId="54" fillId="0" borderId="79" xfId="2" applyFont="1" applyFill="1" applyBorder="1" applyAlignment="1" applyProtection="1">
      <alignment horizontal="center" vertical="center"/>
    </xf>
    <xf numFmtId="0" fontId="54" fillId="0" borderId="12" xfId="2" applyFont="1" applyFill="1" applyBorder="1" applyAlignment="1" applyProtection="1">
      <alignment horizontal="center" vertical="center"/>
    </xf>
    <xf numFmtId="38" fontId="54" fillId="0" borderId="80" xfId="48" applyFont="1" applyFill="1" applyBorder="1" applyAlignment="1" applyProtection="1">
      <alignment horizontal="center"/>
    </xf>
    <xf numFmtId="38" fontId="54" fillId="0" borderId="2" xfId="48" applyFont="1" applyFill="1" applyBorder="1" applyAlignment="1" applyProtection="1">
      <alignment horizontal="center"/>
    </xf>
    <xf numFmtId="38" fontId="54" fillId="0" borderId="76" xfId="48" applyFont="1" applyFill="1" applyBorder="1" applyAlignment="1" applyProtection="1">
      <alignment horizontal="center"/>
    </xf>
    <xf numFmtId="0" fontId="57" fillId="0" borderId="0" xfId="2" applyFont="1" applyFill="1" applyBorder="1" applyAlignment="1" applyProtection="1">
      <alignment horizontal="center"/>
    </xf>
    <xf numFmtId="49" fontId="54" fillId="0" borderId="0" xfId="2" applyNumberFormat="1" applyFont="1" applyFill="1" applyBorder="1" applyAlignment="1" applyProtection="1">
      <alignment horizontal="left" wrapText="1"/>
    </xf>
    <xf numFmtId="49" fontId="54" fillId="0" borderId="0" xfId="2" applyNumberFormat="1" applyFont="1" applyFill="1" applyBorder="1" applyAlignment="1" applyProtection="1">
      <alignment horizontal="left"/>
    </xf>
    <xf numFmtId="38" fontId="54" fillId="0" borderId="0" xfId="48" applyFont="1" applyFill="1" applyBorder="1" applyAlignment="1" applyProtection="1">
      <alignment horizontal="left"/>
    </xf>
    <xf numFmtId="0" fontId="58" fillId="0" borderId="0" xfId="2" applyFont="1" applyFill="1" applyBorder="1" applyAlignment="1" applyProtection="1">
      <alignment horizontal="center"/>
    </xf>
    <xf numFmtId="38" fontId="32" fillId="0" borderId="8" xfId="48" applyFont="1" applyFill="1" applyBorder="1" applyAlignment="1" applyProtection="1">
      <alignment horizontal="center"/>
    </xf>
    <xf numFmtId="38" fontId="32" fillId="0" borderId="9" xfId="48" applyFont="1" applyFill="1" applyBorder="1" applyAlignment="1" applyProtection="1">
      <alignment horizontal="center"/>
    </xf>
    <xf numFmtId="38" fontId="32" fillId="0" borderId="10" xfId="48" applyFont="1" applyFill="1" applyBorder="1" applyAlignment="1" applyProtection="1">
      <alignment horizontal="center"/>
    </xf>
    <xf numFmtId="38" fontId="32" fillId="0" borderId="45" xfId="48" applyFont="1" applyFill="1" applyBorder="1" applyAlignment="1" applyProtection="1">
      <alignment horizontal="center"/>
    </xf>
    <xf numFmtId="38" fontId="32" fillId="0" borderId="80" xfId="48" applyFont="1" applyFill="1" applyBorder="1" applyAlignment="1" applyProtection="1">
      <alignment horizontal="center"/>
    </xf>
    <xf numFmtId="38" fontId="32" fillId="0" borderId="2" xfId="48" applyFont="1" applyFill="1" applyBorder="1" applyAlignment="1" applyProtection="1">
      <alignment horizontal="center"/>
    </xf>
    <xf numFmtId="0" fontId="32" fillId="0" borderId="47" xfId="2" applyFont="1" applyFill="1" applyBorder="1" applyAlignment="1" applyProtection="1">
      <alignment horizontal="center" vertical="center"/>
    </xf>
    <xf numFmtId="0" fontId="32" fillId="0" borderId="46" xfId="2" applyFont="1" applyFill="1" applyBorder="1" applyAlignment="1" applyProtection="1">
      <alignment horizontal="center" vertical="center"/>
    </xf>
    <xf numFmtId="0" fontId="32" fillId="0" borderId="48" xfId="2" applyFont="1" applyFill="1" applyBorder="1" applyAlignment="1" applyProtection="1">
      <alignment horizontal="center" vertical="center"/>
    </xf>
    <xf numFmtId="0" fontId="32" fillId="0" borderId="11" xfId="2" applyFont="1" applyFill="1" applyBorder="1" applyAlignment="1" applyProtection="1">
      <alignment horizontal="center" vertical="center"/>
    </xf>
    <xf numFmtId="0" fontId="32" fillId="0" borderId="79" xfId="2" applyFont="1" applyFill="1" applyBorder="1" applyAlignment="1" applyProtection="1">
      <alignment horizontal="center" vertical="center"/>
    </xf>
    <xf numFmtId="0" fontId="32" fillId="0" borderId="12" xfId="2" applyFont="1" applyFill="1" applyBorder="1" applyAlignment="1" applyProtection="1">
      <alignment horizontal="center" vertical="center"/>
    </xf>
    <xf numFmtId="0" fontId="52" fillId="0" borderId="0" xfId="0" applyFont="1" applyAlignment="1">
      <alignment horizontal="center" vertical="center" wrapText="1"/>
    </xf>
    <xf numFmtId="0" fontId="32" fillId="0" borderId="4" xfId="2" applyFont="1" applyFill="1" applyBorder="1" applyAlignment="1" applyProtection="1">
      <alignment horizontal="center" vertical="center"/>
    </xf>
    <xf numFmtId="0" fontId="32" fillId="0" borderId="19" xfId="48" applyNumberFormat="1" applyFont="1" applyFill="1" applyBorder="1" applyAlignment="1" applyProtection="1">
      <alignment horizontal="center" vertical="center"/>
    </xf>
    <xf numFmtId="0" fontId="0" fillId="0" borderId="3" xfId="0" applyFill="1" applyBorder="1" applyAlignment="1">
      <alignment horizontal="center" vertical="center"/>
    </xf>
    <xf numFmtId="0" fontId="0" fillId="0" borderId="86" xfId="0" applyFill="1" applyBorder="1" applyAlignment="1">
      <alignment horizontal="center" vertical="center"/>
    </xf>
    <xf numFmtId="38" fontId="32" fillId="0" borderId="19" xfId="48" applyFont="1" applyFill="1" applyBorder="1" applyAlignment="1" applyProtection="1">
      <alignment horizontal="left" vertical="center" shrinkToFit="1"/>
    </xf>
    <xf numFmtId="0" fontId="0" fillId="0" borderId="86" xfId="0" applyFill="1" applyBorder="1" applyAlignment="1">
      <alignment horizontal="left" vertical="center" shrinkToFit="1"/>
    </xf>
    <xf numFmtId="38" fontId="32" fillId="0" borderId="118" xfId="48" applyFont="1" applyFill="1" applyBorder="1" applyAlignment="1" applyProtection="1">
      <alignment horizontal="center" vertical="center" shrinkToFit="1"/>
    </xf>
    <xf numFmtId="0" fontId="0" fillId="0" borderId="88" xfId="0" applyFill="1" applyBorder="1" applyAlignment="1">
      <alignment horizontal="center" vertical="center"/>
    </xf>
    <xf numFmtId="38" fontId="32" fillId="0" borderId="100" xfId="48" applyFont="1" applyFill="1" applyBorder="1" applyAlignment="1" applyProtection="1">
      <alignment vertical="center"/>
    </xf>
    <xf numFmtId="0" fontId="50" fillId="0" borderId="100" xfId="0" applyFont="1" applyBorder="1" applyAlignment="1">
      <alignment vertical="center"/>
    </xf>
    <xf numFmtId="0" fontId="50" fillId="0" borderId="88" xfId="0" applyFont="1" applyBorder="1" applyAlignment="1">
      <alignment vertical="center"/>
    </xf>
    <xf numFmtId="38" fontId="32" fillId="0" borderId="114" xfId="48" applyFont="1" applyFill="1" applyBorder="1" applyAlignment="1" applyProtection="1">
      <alignment horizontal="center" vertical="center"/>
    </xf>
    <xf numFmtId="38" fontId="32" fillId="0" borderId="101" xfId="48" applyFont="1" applyFill="1" applyBorder="1" applyAlignment="1" applyProtection="1">
      <alignment horizontal="center" vertical="center"/>
    </xf>
    <xf numFmtId="38" fontId="32" fillId="0" borderId="118" xfId="48" applyFont="1" applyFill="1" applyBorder="1" applyAlignment="1" applyProtection="1">
      <alignment horizontal="center" vertical="center"/>
    </xf>
    <xf numFmtId="38" fontId="32" fillId="0" borderId="17" xfId="48" applyFont="1" applyFill="1" applyBorder="1" applyAlignment="1" applyProtection="1">
      <alignment horizontal="center" vertical="center"/>
    </xf>
    <xf numFmtId="38" fontId="32" fillId="0" borderId="100" xfId="48" applyFont="1" applyFill="1" applyBorder="1" applyAlignment="1" applyProtection="1">
      <alignment horizontal="center" vertical="center"/>
    </xf>
    <xf numFmtId="38" fontId="32" fillId="0" borderId="88" xfId="48" applyFont="1" applyFill="1" applyBorder="1" applyAlignment="1" applyProtection="1">
      <alignment horizontal="center" vertical="center"/>
    </xf>
  </cellXfs>
  <cellStyles count="73">
    <cellStyle name="0,0_x000d__x000a_NA_x000d__x000a_" xfId="1"/>
    <cellStyle name="0,0_x000d__x000a_NA_x000d__x000a_ 2" xfId="2"/>
    <cellStyle name="0,0_x000d__x000a_NA_x000d__x000a__エリア別数量1028" xfId="3"/>
    <cellStyle name="121" xfId="4"/>
    <cellStyle name="blank" xfId="5"/>
    <cellStyle name="Body" xfId="6"/>
    <cellStyle name="Calc Currency (0)" xfId="7"/>
    <cellStyle name="Comma  - Style1" xfId="8"/>
    <cellStyle name="Comma  - Style2" xfId="9"/>
    <cellStyle name="Comma  - Style3" xfId="10"/>
    <cellStyle name="Comma  - Style4" xfId="11"/>
    <cellStyle name="Comma  - Style5" xfId="12"/>
    <cellStyle name="Comma  - Style6" xfId="13"/>
    <cellStyle name="Comma  - Style7" xfId="14"/>
    <cellStyle name="Comma  - Style8" xfId="15"/>
    <cellStyle name="Comma [0]_laroux" xfId="16"/>
    <cellStyle name="Comma_laroux" xfId="17"/>
    <cellStyle name="Currency [0]_laroux" xfId="18"/>
    <cellStyle name="Currency_laroux" xfId="19"/>
    <cellStyle name="entry" xfId="20"/>
    <cellStyle name="Grey" xfId="21"/>
    <cellStyle name="Head 1" xfId="22"/>
    <cellStyle name="Header" xfId="23"/>
    <cellStyle name="Header1" xfId="24"/>
    <cellStyle name="Header2" xfId="25"/>
    <cellStyle name="Input [yellow]" xfId="26"/>
    <cellStyle name="no dec" xfId="27"/>
    <cellStyle name="Normal - Style1" xfId="28"/>
    <cellStyle name="Normal_#18-Internet" xfId="29"/>
    <cellStyle name="Percent (0)" xfId="30"/>
    <cellStyle name="Percent [2]" xfId="31"/>
    <cellStyle name="price" xfId="32"/>
    <cellStyle name="PSChar" xfId="33"/>
    <cellStyle name="PSDate" xfId="34"/>
    <cellStyle name="PSDec" xfId="35"/>
    <cellStyle name="PSHeading" xfId="36"/>
    <cellStyle name="PSInt" xfId="37"/>
    <cellStyle name="PSSpacer" xfId="38"/>
    <cellStyle name="revised" xfId="39"/>
    <cellStyle name="section" xfId="40"/>
    <cellStyle name="subhead" xfId="41"/>
    <cellStyle name="title" xfId="42"/>
    <cellStyle name="センター" xfId="43"/>
    <cellStyle name="パーセント 2" xfId="44"/>
    <cellStyle name="下点線" xfId="45"/>
    <cellStyle name="型番_ALL" xfId="46"/>
    <cellStyle name="桁区切り" xfId="47" builtinId="6"/>
    <cellStyle name="桁区切り 2" xfId="48"/>
    <cellStyle name="桁区切り 2 2" xfId="49"/>
    <cellStyle name="桁区切り 3" xfId="50"/>
    <cellStyle name="桁区切り 3 2" xfId="71"/>
    <cellStyle name="桁区切り 4" xfId="51"/>
    <cellStyle name="桁区切り 5" xfId="52"/>
    <cellStyle name="種類" xfId="53"/>
    <cellStyle name="図番号" xfId="54"/>
    <cellStyle name="通貨 2" xfId="55"/>
    <cellStyle name="標準" xfId="0" builtinId="0"/>
    <cellStyle name="標準 11" xfId="72"/>
    <cellStyle name="標準 2" xfId="56"/>
    <cellStyle name="標準 2 2" xfId="57"/>
    <cellStyle name="標準 2 3" xfId="70"/>
    <cellStyle name="標準 2_エリア別数量1028" xfId="58"/>
    <cellStyle name="標準 3" xfId="59"/>
    <cellStyle name="標準 4" xfId="60"/>
    <cellStyle name="標準 5" xfId="61"/>
    <cellStyle name="標準 6" xfId="62"/>
    <cellStyle name="標準 7" xfId="63"/>
    <cellStyle name="標準 8" xfId="64"/>
    <cellStyle name="標準 9" xfId="65"/>
    <cellStyle name="標準_吉備中央町加茂川地区積算4億5千" xfId="66"/>
    <cellStyle name="標準１０用" xfId="67"/>
    <cellStyle name="本数" xfId="68"/>
    <cellStyle name="未定義" xfId="69"/>
  </cellStyles>
  <dxfs count="0"/>
  <tableStyles count="0" defaultTableStyle="TableStyleMedium9" defaultPivotStyle="PivotStyleLight16"/>
  <colors>
    <mruColors>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view="pageBreakPreview" zoomScaleNormal="100" zoomScaleSheetLayoutView="100" workbookViewId="0">
      <selection activeCell="A35" sqref="A35:C35"/>
    </sheetView>
  </sheetViews>
  <sheetFormatPr defaultRowHeight="13.5"/>
  <cols>
    <col min="1" max="1" width="23.25" customWidth="1"/>
    <col min="2" max="2" width="65.375" customWidth="1"/>
    <col min="3" max="3" width="50.5" customWidth="1"/>
    <col min="4" max="4" width="4.125" customWidth="1"/>
  </cols>
  <sheetData>
    <row r="1" spans="1:3" s="7" customFormat="1" ht="18.75">
      <c r="A1" s="6" t="s">
        <v>150</v>
      </c>
      <c r="B1" s="6"/>
    </row>
    <row r="2" spans="1:3" ht="18.75">
      <c r="A2" s="1"/>
      <c r="B2" s="5" t="s">
        <v>76</v>
      </c>
    </row>
    <row r="3" spans="1:3">
      <c r="A3" s="2"/>
      <c r="B3" s="2"/>
    </row>
    <row r="4" spans="1:3">
      <c r="A4" s="3" t="s">
        <v>234</v>
      </c>
      <c r="B4" s="3"/>
    </row>
    <row r="5" spans="1:3" ht="14.25" thickBot="1">
      <c r="A5" s="4" t="s">
        <v>247</v>
      </c>
      <c r="B5" s="4"/>
    </row>
    <row r="6" spans="1:3">
      <c r="A6" s="733" t="s">
        <v>81</v>
      </c>
      <c r="B6" s="735" t="s">
        <v>82</v>
      </c>
      <c r="C6" s="737" t="s">
        <v>83</v>
      </c>
    </row>
    <row r="7" spans="1:3">
      <c r="A7" s="734"/>
      <c r="B7" s="736"/>
      <c r="C7" s="738"/>
    </row>
    <row r="8" spans="1:3" ht="73.150000000000006" customHeight="1">
      <c r="A8" s="18" t="s">
        <v>141</v>
      </c>
      <c r="B8" s="8" t="s">
        <v>248</v>
      </c>
      <c r="C8" s="10" t="s">
        <v>142</v>
      </c>
    </row>
    <row r="9" spans="1:3" ht="153" customHeight="1">
      <c r="A9" s="18" t="s">
        <v>140</v>
      </c>
      <c r="B9" s="8" t="s">
        <v>249</v>
      </c>
      <c r="C9" s="9" t="s">
        <v>250</v>
      </c>
    </row>
    <row r="10" spans="1:3" ht="49.9" customHeight="1">
      <c r="A10" s="18" t="s">
        <v>143</v>
      </c>
      <c r="B10" s="8" t="s">
        <v>251</v>
      </c>
      <c r="C10" s="10" t="s">
        <v>144</v>
      </c>
    </row>
    <row r="11" spans="1:3" ht="38.25">
      <c r="A11" s="19" t="s">
        <v>146</v>
      </c>
      <c r="B11" s="11" t="s">
        <v>252</v>
      </c>
      <c r="C11" s="12" t="s">
        <v>147</v>
      </c>
    </row>
    <row r="12" spans="1:3" ht="76.5">
      <c r="A12" s="18" t="s">
        <v>86</v>
      </c>
      <c r="B12" s="8" t="s">
        <v>253</v>
      </c>
      <c r="C12" s="10" t="s">
        <v>254</v>
      </c>
    </row>
    <row r="13" spans="1:3" ht="51">
      <c r="A13" s="18" t="s">
        <v>87</v>
      </c>
      <c r="B13" s="8" t="s">
        <v>255</v>
      </c>
      <c r="C13" s="10" t="s">
        <v>161</v>
      </c>
    </row>
    <row r="14" spans="1:3" ht="165.75">
      <c r="A14" s="18" t="s">
        <v>84</v>
      </c>
      <c r="B14" s="8" t="s">
        <v>256</v>
      </c>
      <c r="C14" s="10" t="s">
        <v>257</v>
      </c>
    </row>
    <row r="15" spans="1:3" ht="89.25">
      <c r="A15" s="18" t="s">
        <v>258</v>
      </c>
      <c r="B15" s="8" t="s">
        <v>259</v>
      </c>
      <c r="C15" s="10" t="s">
        <v>145</v>
      </c>
    </row>
    <row r="16" spans="1:3" ht="81.599999999999994" customHeight="1">
      <c r="A16" s="18" t="s">
        <v>85</v>
      </c>
      <c r="B16" s="8" t="s">
        <v>260</v>
      </c>
      <c r="C16" s="10" t="s">
        <v>88</v>
      </c>
    </row>
    <row r="17" spans="1:3" ht="102">
      <c r="A17" s="19" t="s">
        <v>89</v>
      </c>
      <c r="B17" s="11" t="s">
        <v>261</v>
      </c>
      <c r="C17" s="12" t="s">
        <v>262</v>
      </c>
    </row>
    <row r="18" spans="1:3" ht="63.75">
      <c r="A18" s="19" t="s">
        <v>263</v>
      </c>
      <c r="B18" s="11" t="s">
        <v>264</v>
      </c>
      <c r="C18" s="12" t="s">
        <v>138</v>
      </c>
    </row>
    <row r="19" spans="1:3" ht="63.75">
      <c r="A19" s="19" t="s">
        <v>148</v>
      </c>
      <c r="B19" s="11" t="s">
        <v>265</v>
      </c>
      <c r="C19" s="12" t="s">
        <v>139</v>
      </c>
    </row>
    <row r="20" spans="1:3" ht="26.25" thickBot="1">
      <c r="A20" s="20" t="s">
        <v>266</v>
      </c>
      <c r="B20" s="17" t="s">
        <v>267</v>
      </c>
      <c r="C20" s="21" t="s">
        <v>245</v>
      </c>
    </row>
    <row r="21" spans="1:3">
      <c r="A21" s="13"/>
      <c r="B21" s="13"/>
      <c r="C21" s="14"/>
    </row>
    <row r="22" spans="1:3">
      <c r="A22" s="15" t="s">
        <v>268</v>
      </c>
      <c r="B22" s="15"/>
      <c r="C22" s="14"/>
    </row>
    <row r="23" spans="1:3" ht="14.25" thickBot="1">
      <c r="A23" s="15" t="s">
        <v>269</v>
      </c>
      <c r="B23" s="15"/>
      <c r="C23" s="14"/>
    </row>
    <row r="24" spans="1:3">
      <c r="A24" s="730" t="s">
        <v>270</v>
      </c>
      <c r="B24" s="731"/>
      <c r="C24" s="739"/>
    </row>
    <row r="25" spans="1:3" ht="76.5" customHeight="1" thickBot="1">
      <c r="A25" s="740" t="s">
        <v>162</v>
      </c>
      <c r="B25" s="741"/>
      <c r="C25" s="742"/>
    </row>
    <row r="26" spans="1:3">
      <c r="A26" s="13"/>
      <c r="B26" s="13"/>
      <c r="C26" s="14"/>
    </row>
    <row r="27" spans="1:3" ht="14.25" thickBot="1">
      <c r="A27" s="15" t="s">
        <v>271</v>
      </c>
      <c r="B27" s="15"/>
      <c r="C27" s="14"/>
    </row>
    <row r="28" spans="1:3">
      <c r="A28" s="730" t="s">
        <v>270</v>
      </c>
      <c r="B28" s="731"/>
      <c r="C28" s="732"/>
    </row>
    <row r="29" spans="1:3" ht="122.45" customHeight="1" thickBot="1">
      <c r="A29" s="727" t="s">
        <v>272</v>
      </c>
      <c r="B29" s="728"/>
      <c r="C29" s="729"/>
    </row>
    <row r="30" spans="1:3">
      <c r="A30" s="13"/>
      <c r="B30" s="13"/>
      <c r="C30" s="14"/>
    </row>
    <row r="31" spans="1:3">
      <c r="A31" s="15"/>
      <c r="B31" s="15"/>
      <c r="C31" s="14"/>
    </row>
    <row r="32" spans="1:3">
      <c r="A32" s="16" t="s">
        <v>235</v>
      </c>
      <c r="B32" s="16"/>
      <c r="C32" s="14"/>
    </row>
    <row r="33" spans="1:3" ht="14.25" thickBot="1">
      <c r="A33" s="15" t="s">
        <v>273</v>
      </c>
      <c r="B33" s="15"/>
      <c r="C33" s="14"/>
    </row>
    <row r="34" spans="1:3" ht="13.15" customHeight="1">
      <c r="A34" s="730" t="s">
        <v>137</v>
      </c>
      <c r="B34" s="731"/>
      <c r="C34" s="732"/>
    </row>
    <row r="35" spans="1:3" ht="74.25" customHeight="1" thickBot="1">
      <c r="A35" s="727" t="s">
        <v>274</v>
      </c>
      <c r="B35" s="728"/>
      <c r="C35" s="729"/>
    </row>
    <row r="36" spans="1:3">
      <c r="A36" s="13"/>
      <c r="B36" s="13"/>
      <c r="C36" s="14"/>
    </row>
    <row r="37" spans="1:3">
      <c r="A37" s="2"/>
      <c r="B37" s="2"/>
    </row>
  </sheetData>
  <mergeCells count="9">
    <mergeCell ref="A29:C29"/>
    <mergeCell ref="A34:C34"/>
    <mergeCell ref="A35:C35"/>
    <mergeCell ref="A6:A7"/>
    <mergeCell ref="B6:B7"/>
    <mergeCell ref="C6:C7"/>
    <mergeCell ref="A24:C24"/>
    <mergeCell ref="A25:C25"/>
    <mergeCell ref="A28:C28"/>
  </mergeCells>
  <phoneticPr fontId="3"/>
  <pageMargins left="0.7" right="0.7" top="0.75" bottom="0.75" header="0.3" footer="0.3"/>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84"/>
  <sheetViews>
    <sheetView tabSelected="1" view="pageBreakPreview" zoomScale="70" zoomScaleNormal="100" zoomScaleSheetLayoutView="70" workbookViewId="0">
      <pane ySplit="20" topLeftCell="A21" activePane="bottomLeft" state="frozen"/>
      <selection pane="bottomLeft" activeCell="E13" sqref="E13"/>
    </sheetView>
  </sheetViews>
  <sheetFormatPr defaultColWidth="9" defaultRowHeight="12"/>
  <cols>
    <col min="1" max="1" width="11.5" style="491" customWidth="1"/>
    <col min="2" max="2" width="6.125" style="495" customWidth="1"/>
    <col min="3" max="3" width="4.125" style="495" customWidth="1"/>
    <col min="4" max="4" width="6.125" style="495" customWidth="1"/>
    <col min="5" max="5" width="55.75" style="495" customWidth="1"/>
    <col min="6" max="6" width="5.75" style="704" customWidth="1"/>
    <col min="7" max="7" width="5.75" style="504" customWidth="1"/>
    <col min="8" max="9" width="12.625" style="705" customWidth="1"/>
    <col min="10" max="10" width="16.875" style="705" customWidth="1"/>
    <col min="11" max="11" width="5.75" style="704" customWidth="1"/>
    <col min="12" max="12" width="5.75" style="495" customWidth="1"/>
    <col min="13" max="14" width="12.625" style="705" customWidth="1"/>
    <col min="15" max="15" width="16.875" style="705" customWidth="1"/>
    <col min="16" max="16" width="5.75" style="704" customWidth="1"/>
    <col min="17" max="17" width="5.75" style="495" customWidth="1"/>
    <col min="18" max="19" width="12.625" style="705" customWidth="1"/>
    <col min="20" max="20" width="16.875" style="705" customWidth="1"/>
    <col min="21" max="21" width="3.125" style="495" customWidth="1"/>
    <col min="22" max="22" width="62.375" style="495" customWidth="1"/>
    <col min="23" max="16384" width="9" style="495"/>
  </cols>
  <sheetData>
    <row r="1" spans="1:22" ht="13.5" customHeight="1">
      <c r="B1" s="491"/>
      <c r="C1" s="491"/>
      <c r="D1" s="491"/>
      <c r="E1" s="491"/>
      <c r="F1" s="492"/>
      <c r="G1" s="493"/>
      <c r="H1" s="494"/>
      <c r="I1" s="494"/>
      <c r="J1" s="494"/>
      <c r="K1" s="492"/>
      <c r="L1" s="491"/>
      <c r="M1" s="494"/>
      <c r="N1" s="494"/>
      <c r="O1" s="494"/>
      <c r="P1" s="492"/>
      <c r="Q1" s="491"/>
      <c r="R1" s="790"/>
      <c r="S1" s="790"/>
      <c r="T1" s="790"/>
      <c r="U1" s="790"/>
    </row>
    <row r="2" spans="1:22" ht="18.75">
      <c r="A2" s="794" t="s">
        <v>232</v>
      </c>
      <c r="B2" s="794"/>
      <c r="C2" s="794"/>
      <c r="D2" s="794"/>
      <c r="E2" s="794"/>
      <c r="F2" s="794"/>
      <c r="G2" s="794"/>
      <c r="H2" s="794"/>
      <c r="I2" s="794"/>
      <c r="J2" s="794"/>
      <c r="K2" s="794"/>
      <c r="L2" s="794"/>
      <c r="M2" s="794"/>
      <c r="N2" s="794"/>
      <c r="O2" s="794"/>
      <c r="P2" s="794"/>
      <c r="Q2" s="794"/>
      <c r="R2" s="794"/>
      <c r="S2" s="794"/>
      <c r="T2" s="794"/>
    </row>
    <row r="3" spans="1:22">
      <c r="B3" s="491"/>
      <c r="C3" s="491"/>
      <c r="D3" s="491"/>
      <c r="E3" s="496"/>
      <c r="F3" s="492"/>
      <c r="G3" s="493"/>
      <c r="H3" s="494"/>
      <c r="I3" s="494"/>
      <c r="J3" s="494"/>
      <c r="K3" s="492"/>
      <c r="L3" s="491"/>
      <c r="M3" s="494"/>
      <c r="N3" s="494"/>
      <c r="O3" s="494"/>
      <c r="P3" s="492"/>
      <c r="Q3" s="491"/>
      <c r="R3" s="494"/>
      <c r="S3" s="494"/>
      <c r="T3" s="494"/>
      <c r="V3" s="491"/>
    </row>
    <row r="4" spans="1:22">
      <c r="B4" s="491"/>
      <c r="C4" s="491"/>
      <c r="D4" s="491"/>
      <c r="E4" s="491"/>
      <c r="F4" s="492"/>
      <c r="G4" s="493"/>
      <c r="H4" s="494"/>
      <c r="I4" s="494"/>
      <c r="J4" s="494"/>
      <c r="K4" s="492"/>
      <c r="L4" s="491"/>
      <c r="M4" s="494"/>
      <c r="N4" s="494"/>
      <c r="O4" s="494"/>
      <c r="P4" s="792" t="s">
        <v>276</v>
      </c>
      <c r="Q4" s="792"/>
      <c r="R4" s="792"/>
      <c r="S4" s="494"/>
      <c r="T4" s="494"/>
      <c r="V4" s="491" t="s">
        <v>0</v>
      </c>
    </row>
    <row r="5" spans="1:22">
      <c r="B5" s="491"/>
      <c r="C5" s="491"/>
      <c r="D5" s="491"/>
      <c r="E5" s="491"/>
      <c r="F5" s="492"/>
      <c r="G5" s="493"/>
      <c r="H5" s="494"/>
      <c r="I5" s="494"/>
      <c r="J5" s="494"/>
      <c r="K5" s="492"/>
      <c r="L5" s="491"/>
      <c r="M5" s="494"/>
      <c r="N5" s="494"/>
      <c r="O5" s="494"/>
      <c r="P5" s="726" t="s">
        <v>277</v>
      </c>
      <c r="Q5" s="726"/>
      <c r="R5" s="491"/>
      <c r="S5" s="494"/>
      <c r="T5" s="494"/>
      <c r="V5" s="491" t="s">
        <v>1</v>
      </c>
    </row>
    <row r="6" spans="1:22">
      <c r="B6" s="491"/>
      <c r="C6" s="491"/>
      <c r="D6" s="491"/>
      <c r="E6" s="491"/>
      <c r="F6" s="492"/>
      <c r="G6" s="493"/>
      <c r="H6" s="494"/>
      <c r="I6" s="494"/>
      <c r="J6" s="494"/>
      <c r="K6" s="492"/>
      <c r="L6" s="491"/>
      <c r="M6" s="494"/>
      <c r="N6" s="494"/>
      <c r="O6" s="494"/>
      <c r="P6" s="791" t="s">
        <v>278</v>
      </c>
      <c r="Q6" s="791"/>
      <c r="R6" s="791"/>
      <c r="S6" s="494"/>
      <c r="T6" s="494"/>
      <c r="V6" s="495" t="s">
        <v>2</v>
      </c>
    </row>
    <row r="7" spans="1:22">
      <c r="B7" s="491"/>
      <c r="C7" s="491"/>
      <c r="D7" s="491"/>
      <c r="E7" s="491"/>
      <c r="F7" s="492"/>
      <c r="G7" s="493"/>
      <c r="H7" s="494"/>
      <c r="I7" s="494"/>
      <c r="J7" s="494"/>
      <c r="K7" s="492"/>
      <c r="L7" s="491"/>
      <c r="M7" s="494"/>
      <c r="N7" s="494"/>
      <c r="O7" s="494"/>
      <c r="P7" s="726" t="s">
        <v>279</v>
      </c>
      <c r="Q7" s="497"/>
      <c r="R7" s="497"/>
      <c r="S7" s="494"/>
      <c r="T7" s="494"/>
      <c r="V7" s="491" t="s">
        <v>3</v>
      </c>
    </row>
    <row r="8" spans="1:22">
      <c r="B8" s="491" t="s">
        <v>171</v>
      </c>
      <c r="C8" s="491"/>
      <c r="D8" s="491"/>
      <c r="E8" s="491"/>
      <c r="F8" s="492"/>
      <c r="G8" s="493"/>
      <c r="H8" s="494"/>
      <c r="I8" s="494"/>
      <c r="J8" s="494"/>
      <c r="K8" s="492"/>
      <c r="L8" s="491"/>
      <c r="M8" s="494"/>
      <c r="N8" s="494"/>
      <c r="O8" s="494"/>
      <c r="P8" s="498"/>
      <c r="Q8" s="491"/>
      <c r="R8" s="494"/>
      <c r="S8" s="494"/>
      <c r="T8" s="494"/>
      <c r="V8" s="491" t="s">
        <v>4</v>
      </c>
    </row>
    <row r="9" spans="1:22">
      <c r="B9" s="491" t="s">
        <v>275</v>
      </c>
      <c r="C9" s="491"/>
      <c r="D9" s="491"/>
      <c r="E9" s="491"/>
      <c r="F9" s="492"/>
      <c r="G9" s="499"/>
      <c r="H9" s="494"/>
      <c r="I9" s="494"/>
      <c r="J9" s="494"/>
      <c r="K9" s="492"/>
      <c r="L9" s="491"/>
      <c r="M9" s="494"/>
      <c r="N9" s="494"/>
      <c r="O9" s="494"/>
      <c r="P9" s="498"/>
      <c r="Q9" s="491"/>
      <c r="R9" s="494"/>
      <c r="S9" s="494"/>
      <c r="T9" s="494"/>
    </row>
    <row r="10" spans="1:22">
      <c r="B10" s="491"/>
      <c r="C10" s="491"/>
      <c r="D10" s="491"/>
      <c r="E10" s="491"/>
      <c r="F10" s="492"/>
      <c r="G10" s="499"/>
      <c r="H10" s="494"/>
      <c r="I10" s="494"/>
      <c r="J10" s="494"/>
      <c r="K10" s="492"/>
      <c r="L10" s="491"/>
      <c r="M10" s="494"/>
      <c r="N10" s="494"/>
      <c r="O10" s="494"/>
      <c r="P10" s="498"/>
      <c r="Q10" s="491"/>
      <c r="R10" s="494"/>
      <c r="S10" s="494"/>
      <c r="T10" s="494"/>
    </row>
    <row r="11" spans="1:22">
      <c r="B11" s="491"/>
      <c r="C11" s="491"/>
      <c r="D11" s="491"/>
      <c r="E11" s="491"/>
      <c r="F11" s="492"/>
      <c r="G11" s="493"/>
      <c r="H11" s="494"/>
      <c r="I11" s="494"/>
      <c r="J11" s="494"/>
      <c r="K11" s="492"/>
      <c r="L11" s="491"/>
      <c r="M11" s="494"/>
      <c r="N11" s="494"/>
      <c r="O11" s="494"/>
      <c r="P11" s="498"/>
      <c r="Q11" s="491"/>
      <c r="R11" s="494"/>
      <c r="S11" s="494"/>
      <c r="T11" s="494"/>
    </row>
    <row r="12" spans="1:22">
      <c r="B12" s="494" t="s">
        <v>5</v>
      </c>
      <c r="C12" s="494"/>
      <c r="D12" s="494"/>
      <c r="E12" s="494">
        <f>I64</f>
        <v>0</v>
      </c>
      <c r="F12" s="492" t="s">
        <v>6</v>
      </c>
      <c r="G12" s="500"/>
      <c r="H12" s="494">
        <f>I66</f>
        <v>0</v>
      </c>
      <c r="I12" s="494" t="s">
        <v>7</v>
      </c>
      <c r="J12" s="494"/>
      <c r="K12" s="492"/>
      <c r="L12" s="491"/>
      <c r="M12" s="494"/>
      <c r="N12" s="494"/>
      <c r="O12" s="494"/>
      <c r="P12" s="501"/>
      <c r="Q12" s="494"/>
      <c r="R12" s="494"/>
      <c r="S12" s="494"/>
      <c r="T12" s="494"/>
      <c r="V12" s="491"/>
    </row>
    <row r="13" spans="1:22">
      <c r="B13" s="793" t="s">
        <v>172</v>
      </c>
      <c r="C13" s="793"/>
      <c r="D13" s="793"/>
      <c r="E13" s="494" t="e">
        <f>N64</f>
        <v>#DIV/0!</v>
      </c>
      <c r="F13" s="492" t="s">
        <v>6</v>
      </c>
      <c r="G13" s="500"/>
      <c r="H13" s="494" t="e">
        <f>N66</f>
        <v>#DIV/0!</v>
      </c>
      <c r="I13" s="494" t="s">
        <v>8</v>
      </c>
      <c r="J13" s="494"/>
      <c r="K13" s="492"/>
      <c r="L13" s="491"/>
      <c r="M13" s="494"/>
      <c r="N13" s="494"/>
      <c r="O13" s="494"/>
      <c r="P13" s="501"/>
      <c r="Q13" s="494"/>
      <c r="R13" s="494"/>
      <c r="S13" s="494"/>
      <c r="T13" s="494"/>
      <c r="V13" s="491"/>
    </row>
    <row r="14" spans="1:22">
      <c r="B14" s="491" t="s">
        <v>173</v>
      </c>
      <c r="C14" s="491"/>
      <c r="D14" s="491"/>
      <c r="E14" s="494" t="e">
        <f>S64</f>
        <v>#DIV/0!</v>
      </c>
      <c r="F14" s="492" t="s">
        <v>6</v>
      </c>
      <c r="G14" s="493"/>
      <c r="H14" s="494" t="e">
        <f>S66</f>
        <v>#DIV/0!</v>
      </c>
      <c r="I14" s="494" t="s">
        <v>8</v>
      </c>
      <c r="J14" s="502"/>
      <c r="K14" s="492"/>
      <c r="L14" s="491"/>
      <c r="M14" s="494"/>
      <c r="N14" s="502"/>
      <c r="O14" s="502"/>
      <c r="P14" s="501"/>
      <c r="Q14" s="491"/>
      <c r="R14" s="494"/>
      <c r="S14" s="502"/>
      <c r="T14" s="502"/>
      <c r="V14" s="491" t="s">
        <v>9</v>
      </c>
    </row>
    <row r="15" spans="1:22">
      <c r="B15" s="491"/>
      <c r="C15" s="491"/>
      <c r="D15" s="491"/>
      <c r="E15" s="494"/>
      <c r="F15" s="492"/>
      <c r="G15" s="493"/>
      <c r="H15" s="494"/>
      <c r="I15" s="502"/>
      <c r="J15" s="502"/>
      <c r="K15" s="492"/>
      <c r="L15" s="491"/>
      <c r="M15" s="494"/>
      <c r="N15" s="502"/>
      <c r="O15" s="502"/>
      <c r="P15" s="501"/>
      <c r="Q15" s="491"/>
      <c r="R15" s="494"/>
      <c r="S15" s="502"/>
      <c r="T15" s="502"/>
      <c r="V15" s="491"/>
    </row>
    <row r="16" spans="1:22">
      <c r="B16" s="491"/>
      <c r="C16" s="491"/>
      <c r="D16" s="491"/>
      <c r="E16" s="503"/>
      <c r="F16" s="492"/>
      <c r="G16" s="493"/>
      <c r="H16" s="494"/>
      <c r="I16" s="494"/>
      <c r="J16" s="494"/>
      <c r="K16" s="492"/>
      <c r="L16" s="491"/>
      <c r="M16" s="494"/>
      <c r="N16" s="494"/>
      <c r="O16" s="494"/>
      <c r="P16" s="492"/>
      <c r="Q16" s="491"/>
      <c r="R16" s="494"/>
      <c r="S16" s="494"/>
      <c r="T16" s="494"/>
      <c r="V16" s="491" t="s">
        <v>10</v>
      </c>
    </row>
    <row r="17" spans="1:22">
      <c r="B17" s="491" t="s">
        <v>11</v>
      </c>
      <c r="C17" s="491"/>
      <c r="D17" s="491"/>
      <c r="E17" s="491"/>
      <c r="F17" s="492"/>
      <c r="G17" s="493"/>
      <c r="H17" s="494"/>
      <c r="I17" s="494"/>
      <c r="J17" s="494"/>
      <c r="K17" s="779"/>
      <c r="L17" s="779"/>
      <c r="M17" s="779"/>
      <c r="N17" s="779"/>
      <c r="O17" s="779"/>
      <c r="P17" s="779"/>
      <c r="Q17" s="779"/>
      <c r="R17" s="779"/>
      <c r="S17" s="779"/>
      <c r="T17" s="779"/>
      <c r="V17" s="491" t="s">
        <v>12</v>
      </c>
    </row>
    <row r="18" spans="1:22" ht="12.75" thickBot="1">
      <c r="B18" s="491"/>
      <c r="C18" s="491"/>
      <c r="D18" s="491"/>
      <c r="E18" s="491"/>
      <c r="F18" s="492"/>
      <c r="G18" s="493"/>
      <c r="H18" s="494"/>
      <c r="I18" s="494"/>
      <c r="J18" s="494"/>
      <c r="K18" s="780"/>
      <c r="L18" s="780"/>
      <c r="M18" s="780"/>
      <c r="N18" s="780"/>
      <c r="O18" s="780"/>
      <c r="P18" s="780"/>
      <c r="Q18" s="780"/>
      <c r="R18" s="780"/>
      <c r="S18" s="780"/>
      <c r="T18" s="780"/>
      <c r="V18" s="491"/>
    </row>
    <row r="19" spans="1:22" s="504" customFormat="1" ht="14.25" customHeight="1" thickBot="1">
      <c r="A19" s="493"/>
      <c r="B19" s="781" t="s">
        <v>13</v>
      </c>
      <c r="C19" s="783"/>
      <c r="D19" s="783"/>
      <c r="E19" s="785" t="s">
        <v>14</v>
      </c>
      <c r="F19" s="787" t="s">
        <v>15</v>
      </c>
      <c r="G19" s="788"/>
      <c r="H19" s="788"/>
      <c r="I19" s="788"/>
      <c r="J19" s="789"/>
      <c r="K19" s="787" t="s">
        <v>30</v>
      </c>
      <c r="L19" s="788"/>
      <c r="M19" s="788"/>
      <c r="N19" s="788"/>
      <c r="O19" s="789"/>
      <c r="P19" s="787" t="s">
        <v>31</v>
      </c>
      <c r="Q19" s="788"/>
      <c r="R19" s="788"/>
      <c r="S19" s="788"/>
      <c r="T19" s="789"/>
      <c r="V19" s="505"/>
    </row>
    <row r="20" spans="1:22" s="504" customFormat="1" ht="12.75" thickBot="1">
      <c r="A20" s="493"/>
      <c r="B20" s="782"/>
      <c r="C20" s="784"/>
      <c r="D20" s="784"/>
      <c r="E20" s="786"/>
      <c r="F20" s="506" t="s">
        <v>16</v>
      </c>
      <c r="G20" s="507" t="s">
        <v>17</v>
      </c>
      <c r="H20" s="507" t="s">
        <v>18</v>
      </c>
      <c r="I20" s="507" t="s">
        <v>19</v>
      </c>
      <c r="J20" s="508" t="s">
        <v>20</v>
      </c>
      <c r="K20" s="506" t="s">
        <v>16</v>
      </c>
      <c r="L20" s="507" t="s">
        <v>17</v>
      </c>
      <c r="M20" s="507" t="s">
        <v>18</v>
      </c>
      <c r="N20" s="507" t="s">
        <v>19</v>
      </c>
      <c r="O20" s="508" t="s">
        <v>20</v>
      </c>
      <c r="P20" s="506" t="s">
        <v>16</v>
      </c>
      <c r="Q20" s="509" t="s">
        <v>17</v>
      </c>
      <c r="R20" s="509" t="s">
        <v>18</v>
      </c>
      <c r="S20" s="509" t="s">
        <v>19</v>
      </c>
      <c r="T20" s="510" t="s">
        <v>20</v>
      </c>
      <c r="V20" s="505"/>
    </row>
    <row r="21" spans="1:22" ht="24" customHeight="1" thickBot="1">
      <c r="B21" s="511" t="s">
        <v>38</v>
      </c>
      <c r="C21" s="512"/>
      <c r="D21" s="512"/>
      <c r="E21" s="512" t="s">
        <v>39</v>
      </c>
      <c r="F21" s="513"/>
      <c r="G21" s="514"/>
      <c r="H21" s="515"/>
      <c r="I21" s="515"/>
      <c r="J21" s="516"/>
      <c r="K21" s="517"/>
      <c r="L21" s="518"/>
      <c r="M21" s="515"/>
      <c r="N21" s="515"/>
      <c r="O21" s="516"/>
      <c r="P21" s="517"/>
      <c r="Q21" s="518"/>
      <c r="R21" s="515"/>
      <c r="S21" s="515"/>
      <c r="T21" s="519"/>
      <c r="V21" s="520"/>
    </row>
    <row r="22" spans="1:22" ht="21.6" customHeight="1" thickBot="1">
      <c r="B22" s="521"/>
      <c r="C22" s="522" t="s">
        <v>236</v>
      </c>
      <c r="D22" s="523"/>
      <c r="E22" s="524" t="s">
        <v>40</v>
      </c>
      <c r="F22" s="525"/>
      <c r="G22" s="526"/>
      <c r="H22" s="527"/>
      <c r="I22" s="527">
        <f>SUBTOTAL(9,I23:I35)</f>
        <v>0</v>
      </c>
      <c r="J22" s="528"/>
      <c r="K22" s="525"/>
      <c r="L22" s="529"/>
      <c r="M22" s="527"/>
      <c r="N22" s="527">
        <f>SUBTOTAL(9,N23:N35)</f>
        <v>0</v>
      </c>
      <c r="O22" s="528"/>
      <c r="P22" s="525"/>
      <c r="Q22" s="529"/>
      <c r="R22" s="527"/>
      <c r="S22" s="527">
        <f>SUBTOTAL(9,S23:S35)</f>
        <v>0</v>
      </c>
      <c r="T22" s="530"/>
      <c r="V22" s="505"/>
    </row>
    <row r="23" spans="1:22">
      <c r="B23" s="531"/>
      <c r="C23" s="532"/>
      <c r="D23" s="532" t="s">
        <v>41</v>
      </c>
      <c r="E23" s="533" t="s">
        <v>43</v>
      </c>
      <c r="F23" s="534"/>
      <c r="G23" s="535"/>
      <c r="H23" s="536">
        <f>'見積書 (内訳書)'!J7</f>
        <v>0</v>
      </c>
      <c r="I23" s="536">
        <f>F23*H23</f>
        <v>0</v>
      </c>
      <c r="J23" s="537"/>
      <c r="K23" s="534"/>
      <c r="L23" s="535"/>
      <c r="M23" s="536">
        <f>'見積書 (内訳書)'!P7</f>
        <v>0</v>
      </c>
      <c r="N23" s="536">
        <f>K23*M23</f>
        <v>0</v>
      </c>
      <c r="O23" s="537"/>
      <c r="P23" s="538"/>
      <c r="Q23" s="539"/>
      <c r="R23" s="540">
        <f>'見積書 (内訳書)'!W18</f>
        <v>0</v>
      </c>
      <c r="S23" s="536">
        <f t="shared" ref="S23:S34" si="0">P23*R23</f>
        <v>0</v>
      </c>
      <c r="T23" s="541"/>
      <c r="V23" s="542"/>
    </row>
    <row r="24" spans="1:22">
      <c r="B24" s="543"/>
      <c r="C24" s="544"/>
      <c r="D24" s="544" t="s">
        <v>42</v>
      </c>
      <c r="E24" s="545" t="s">
        <v>90</v>
      </c>
      <c r="F24" s="546"/>
      <c r="G24" s="547"/>
      <c r="H24" s="540">
        <f>'見積書 (内訳書)'!J9</f>
        <v>0</v>
      </c>
      <c r="I24" s="536">
        <f t="shared" ref="I24:I35" si="1">F24*H24</f>
        <v>0</v>
      </c>
      <c r="J24" s="548"/>
      <c r="K24" s="546"/>
      <c r="L24" s="547"/>
      <c r="M24" s="540">
        <f>'見積書 (内訳書)'!P9</f>
        <v>0</v>
      </c>
      <c r="N24" s="536">
        <f t="shared" ref="N24:N35" si="2">K24*M24</f>
        <v>0</v>
      </c>
      <c r="O24" s="548"/>
      <c r="P24" s="549"/>
      <c r="Q24" s="550"/>
      <c r="R24" s="540">
        <f>'見積書 (内訳書)'!W19</f>
        <v>0</v>
      </c>
      <c r="S24" s="536">
        <f t="shared" si="0"/>
        <v>0</v>
      </c>
      <c r="T24" s="551"/>
      <c r="V24" s="552"/>
    </row>
    <row r="25" spans="1:22">
      <c r="B25" s="543"/>
      <c r="C25" s="544"/>
      <c r="D25" s="544" t="s">
        <v>44</v>
      </c>
      <c r="E25" s="545" t="s">
        <v>45</v>
      </c>
      <c r="F25" s="546"/>
      <c r="G25" s="547"/>
      <c r="H25" s="540">
        <f>'見積書 (内訳書)'!J11</f>
        <v>0</v>
      </c>
      <c r="I25" s="536">
        <f t="shared" si="1"/>
        <v>0</v>
      </c>
      <c r="J25" s="548"/>
      <c r="K25" s="546"/>
      <c r="L25" s="547"/>
      <c r="M25" s="540">
        <f>'見積書 (内訳書)'!P11</f>
        <v>0</v>
      </c>
      <c r="N25" s="536">
        <f t="shared" si="2"/>
        <v>0</v>
      </c>
      <c r="O25" s="548"/>
      <c r="P25" s="549"/>
      <c r="Q25" s="550"/>
      <c r="R25" s="540">
        <f>'見積書 (内訳書)'!W20</f>
        <v>0</v>
      </c>
      <c r="S25" s="536">
        <f t="shared" si="0"/>
        <v>0</v>
      </c>
      <c r="T25" s="551"/>
      <c r="V25" s="552"/>
    </row>
    <row r="26" spans="1:22">
      <c r="B26" s="543"/>
      <c r="C26" s="544"/>
      <c r="D26" s="544" t="s">
        <v>46</v>
      </c>
      <c r="E26" s="545" t="s">
        <v>94</v>
      </c>
      <c r="F26" s="546"/>
      <c r="G26" s="547"/>
      <c r="H26" s="540">
        <f>'見積書 (内訳書)'!J13</f>
        <v>0</v>
      </c>
      <c r="I26" s="536">
        <f t="shared" si="1"/>
        <v>0</v>
      </c>
      <c r="J26" s="548"/>
      <c r="K26" s="546"/>
      <c r="L26" s="547"/>
      <c r="M26" s="540">
        <f>'見積書 (内訳書)'!P13</f>
        <v>0</v>
      </c>
      <c r="N26" s="536">
        <f t="shared" si="2"/>
        <v>0</v>
      </c>
      <c r="O26" s="548"/>
      <c r="P26" s="549"/>
      <c r="Q26" s="550"/>
      <c r="R26" s="540">
        <f>'見積書 (内訳書)'!W21</f>
        <v>0</v>
      </c>
      <c r="S26" s="536">
        <f t="shared" si="0"/>
        <v>0</v>
      </c>
      <c r="T26" s="551"/>
      <c r="V26" s="552"/>
    </row>
    <row r="27" spans="1:22">
      <c r="B27" s="543"/>
      <c r="C27" s="544"/>
      <c r="D27" s="544" t="s">
        <v>47</v>
      </c>
      <c r="E27" s="545" t="s">
        <v>48</v>
      </c>
      <c r="F27" s="546"/>
      <c r="G27" s="547"/>
      <c r="H27" s="540">
        <f>'見積書 (内訳書)'!J15</f>
        <v>0</v>
      </c>
      <c r="I27" s="536">
        <f t="shared" si="1"/>
        <v>0</v>
      </c>
      <c r="J27" s="548"/>
      <c r="K27" s="546"/>
      <c r="L27" s="547"/>
      <c r="M27" s="540">
        <f>'見積書 (内訳書)'!P15</f>
        <v>0</v>
      </c>
      <c r="N27" s="536">
        <f t="shared" si="2"/>
        <v>0</v>
      </c>
      <c r="O27" s="548"/>
      <c r="P27" s="546"/>
      <c r="Q27" s="550"/>
      <c r="R27" s="540">
        <f>'見積書 (内訳書)'!W22</f>
        <v>0</v>
      </c>
      <c r="S27" s="536">
        <f t="shared" si="0"/>
        <v>0</v>
      </c>
      <c r="T27" s="551"/>
      <c r="V27" s="542"/>
    </row>
    <row r="28" spans="1:22">
      <c r="B28" s="543"/>
      <c r="C28" s="544"/>
      <c r="D28" s="544" t="s">
        <v>49</v>
      </c>
      <c r="E28" s="545" t="s">
        <v>92</v>
      </c>
      <c r="F28" s="546"/>
      <c r="G28" s="547"/>
      <c r="H28" s="540">
        <f>'見積書 (内訳書)'!J17</f>
        <v>0</v>
      </c>
      <c r="I28" s="536">
        <f t="shared" si="1"/>
        <v>0</v>
      </c>
      <c r="J28" s="548"/>
      <c r="K28" s="546"/>
      <c r="L28" s="547"/>
      <c r="M28" s="540">
        <f>'見積書 (内訳書)'!P17</f>
        <v>0</v>
      </c>
      <c r="N28" s="536">
        <f t="shared" si="2"/>
        <v>0</v>
      </c>
      <c r="O28" s="548"/>
      <c r="P28" s="546"/>
      <c r="Q28" s="550"/>
      <c r="R28" s="540">
        <f>'見積書 (内訳書)'!W23</f>
        <v>0</v>
      </c>
      <c r="S28" s="536">
        <f t="shared" si="0"/>
        <v>0</v>
      </c>
      <c r="T28" s="551"/>
      <c r="V28" s="542"/>
    </row>
    <row r="29" spans="1:22">
      <c r="B29" s="543"/>
      <c r="C29" s="544"/>
      <c r="D29" s="544" t="s">
        <v>50</v>
      </c>
      <c r="E29" s="545" t="s">
        <v>95</v>
      </c>
      <c r="F29" s="546"/>
      <c r="G29" s="547"/>
      <c r="H29" s="540">
        <f>'見積書 (内訳書)'!J19</f>
        <v>0</v>
      </c>
      <c r="I29" s="536">
        <f t="shared" si="1"/>
        <v>0</v>
      </c>
      <c r="J29" s="548"/>
      <c r="K29" s="546"/>
      <c r="L29" s="547"/>
      <c r="M29" s="540">
        <f>'見積書 (内訳書)'!P19</f>
        <v>0</v>
      </c>
      <c r="N29" s="536">
        <f t="shared" si="2"/>
        <v>0</v>
      </c>
      <c r="O29" s="548"/>
      <c r="P29" s="546"/>
      <c r="Q29" s="550"/>
      <c r="R29" s="540">
        <f>'見積書 (内訳書)'!W24</f>
        <v>0</v>
      </c>
      <c r="S29" s="536">
        <f t="shared" si="0"/>
        <v>0</v>
      </c>
      <c r="T29" s="551"/>
      <c r="V29" s="542"/>
    </row>
    <row r="30" spans="1:22">
      <c r="B30" s="543"/>
      <c r="C30" s="544"/>
      <c r="D30" s="544" t="s">
        <v>51</v>
      </c>
      <c r="E30" s="545" t="s">
        <v>93</v>
      </c>
      <c r="F30" s="546"/>
      <c r="G30" s="547"/>
      <c r="H30" s="540">
        <f>'見積書 (内訳書)'!J21</f>
        <v>0</v>
      </c>
      <c r="I30" s="536">
        <f t="shared" si="1"/>
        <v>0</v>
      </c>
      <c r="J30" s="548"/>
      <c r="K30" s="546"/>
      <c r="L30" s="547"/>
      <c r="M30" s="540">
        <f>'見積書 (内訳書)'!P21</f>
        <v>0</v>
      </c>
      <c r="N30" s="536">
        <f t="shared" si="2"/>
        <v>0</v>
      </c>
      <c r="O30" s="548"/>
      <c r="P30" s="546"/>
      <c r="Q30" s="550"/>
      <c r="R30" s="540">
        <f>'見積書 (内訳書)'!W25</f>
        <v>0</v>
      </c>
      <c r="S30" s="536">
        <f t="shared" si="0"/>
        <v>0</v>
      </c>
      <c r="T30" s="551"/>
      <c r="V30" s="542"/>
    </row>
    <row r="31" spans="1:22">
      <c r="B31" s="543"/>
      <c r="C31" s="544"/>
      <c r="D31" s="544" t="s">
        <v>52</v>
      </c>
      <c r="E31" s="545" t="s">
        <v>91</v>
      </c>
      <c r="F31" s="546"/>
      <c r="G31" s="547"/>
      <c r="H31" s="540">
        <f>'見積書 (内訳書)'!J23</f>
        <v>0</v>
      </c>
      <c r="I31" s="536">
        <f t="shared" si="1"/>
        <v>0</v>
      </c>
      <c r="J31" s="548"/>
      <c r="K31" s="546"/>
      <c r="L31" s="547"/>
      <c r="M31" s="540">
        <f>'見積書 (内訳書)'!P23</f>
        <v>0</v>
      </c>
      <c r="N31" s="536">
        <f t="shared" si="2"/>
        <v>0</v>
      </c>
      <c r="O31" s="548"/>
      <c r="P31" s="546"/>
      <c r="Q31" s="550"/>
      <c r="R31" s="540">
        <f>'見積書 (内訳書)'!W26</f>
        <v>0</v>
      </c>
      <c r="S31" s="536">
        <f t="shared" si="0"/>
        <v>0</v>
      </c>
      <c r="T31" s="551"/>
      <c r="V31" s="542"/>
    </row>
    <row r="32" spans="1:22">
      <c r="B32" s="553"/>
      <c r="C32" s="544"/>
      <c r="D32" s="554" t="s">
        <v>53</v>
      </c>
      <c r="E32" s="555" t="s">
        <v>96</v>
      </c>
      <c r="F32" s="546"/>
      <c r="G32" s="547"/>
      <c r="H32" s="540">
        <f>'見積書 (内訳書)'!J25</f>
        <v>0</v>
      </c>
      <c r="I32" s="536">
        <f t="shared" si="1"/>
        <v>0</v>
      </c>
      <c r="J32" s="548"/>
      <c r="K32" s="546"/>
      <c r="L32" s="547"/>
      <c r="M32" s="540">
        <f>'見積書 (内訳書)'!P25</f>
        <v>0</v>
      </c>
      <c r="N32" s="536">
        <f t="shared" si="2"/>
        <v>0</v>
      </c>
      <c r="O32" s="548"/>
      <c r="P32" s="546"/>
      <c r="Q32" s="550"/>
      <c r="R32" s="540">
        <f>'見積書 (内訳書)'!W27</f>
        <v>0</v>
      </c>
      <c r="S32" s="536">
        <f t="shared" si="0"/>
        <v>0</v>
      </c>
      <c r="T32" s="551"/>
      <c r="V32" s="542"/>
    </row>
    <row r="33" spans="1:22">
      <c r="B33" s="553"/>
      <c r="C33" s="544"/>
      <c r="D33" s="554" t="s">
        <v>98</v>
      </c>
      <c r="E33" s="555" t="s">
        <v>97</v>
      </c>
      <c r="F33" s="546"/>
      <c r="G33" s="547"/>
      <c r="H33" s="540">
        <f>'見積書 (内訳書)'!J27</f>
        <v>0</v>
      </c>
      <c r="I33" s="536">
        <f t="shared" si="1"/>
        <v>0</v>
      </c>
      <c r="J33" s="548"/>
      <c r="K33" s="546"/>
      <c r="L33" s="547"/>
      <c r="M33" s="540">
        <f>'見積書 (内訳書)'!P27</f>
        <v>0</v>
      </c>
      <c r="N33" s="536">
        <f t="shared" si="2"/>
        <v>0</v>
      </c>
      <c r="O33" s="548"/>
      <c r="P33" s="546"/>
      <c r="Q33" s="550"/>
      <c r="R33" s="540">
        <f>'見積書 (内訳書)'!W28</f>
        <v>0</v>
      </c>
      <c r="S33" s="536">
        <f t="shared" si="0"/>
        <v>0</v>
      </c>
      <c r="T33" s="551"/>
      <c r="V33" s="542"/>
    </row>
    <row r="34" spans="1:22">
      <c r="B34" s="553"/>
      <c r="C34" s="544"/>
      <c r="D34" s="554" t="s">
        <v>100</v>
      </c>
      <c r="E34" s="555" t="s">
        <v>99</v>
      </c>
      <c r="F34" s="546"/>
      <c r="G34" s="547"/>
      <c r="H34" s="540">
        <f>'見積書 (内訳書)'!J29</f>
        <v>0</v>
      </c>
      <c r="I34" s="536">
        <f t="shared" si="1"/>
        <v>0</v>
      </c>
      <c r="J34" s="548"/>
      <c r="K34" s="546"/>
      <c r="L34" s="547"/>
      <c r="M34" s="540">
        <f>'見積書 (内訳書)'!P29</f>
        <v>0</v>
      </c>
      <c r="N34" s="536">
        <f t="shared" si="2"/>
        <v>0</v>
      </c>
      <c r="O34" s="556"/>
      <c r="P34" s="546"/>
      <c r="Q34" s="550"/>
      <c r="R34" s="540">
        <f>'見積書 (内訳書)'!W29</f>
        <v>0</v>
      </c>
      <c r="S34" s="536">
        <f t="shared" si="0"/>
        <v>0</v>
      </c>
      <c r="T34" s="551"/>
      <c r="V34" s="542"/>
    </row>
    <row r="35" spans="1:22" ht="12.75" thickBot="1">
      <c r="B35" s="553"/>
      <c r="C35" s="554"/>
      <c r="D35" s="554" t="s">
        <v>101</v>
      </c>
      <c r="E35" s="557" t="s">
        <v>157</v>
      </c>
      <c r="F35" s="546"/>
      <c r="G35" s="547"/>
      <c r="H35" s="558">
        <f>'見積書 (内訳書)'!J31</f>
        <v>0</v>
      </c>
      <c r="I35" s="536">
        <f t="shared" si="1"/>
        <v>0</v>
      </c>
      <c r="J35" s="559"/>
      <c r="K35" s="546"/>
      <c r="L35" s="547"/>
      <c r="M35" s="558">
        <f>'見積書 (内訳書)'!P31</f>
        <v>0</v>
      </c>
      <c r="N35" s="536">
        <f t="shared" si="2"/>
        <v>0</v>
      </c>
      <c r="O35" s="559"/>
      <c r="P35" s="560"/>
      <c r="Q35" s="561"/>
      <c r="R35" s="540">
        <f>'見積書 (内訳書)'!W30</f>
        <v>0</v>
      </c>
      <c r="S35" s="536">
        <f t="shared" ref="S35" si="3">P35*R35</f>
        <v>0</v>
      </c>
      <c r="T35" s="562"/>
      <c r="V35" s="542"/>
    </row>
    <row r="36" spans="1:22" ht="25.9" customHeight="1" thickBot="1">
      <c r="B36" s="521"/>
      <c r="C36" s="522" t="s">
        <v>237</v>
      </c>
      <c r="D36" s="523"/>
      <c r="E36" s="563" t="s">
        <v>239</v>
      </c>
      <c r="F36" s="525"/>
      <c r="G36" s="526"/>
      <c r="H36" s="527"/>
      <c r="I36" s="527">
        <v>0</v>
      </c>
      <c r="J36" s="528"/>
      <c r="K36" s="525"/>
      <c r="L36" s="529"/>
      <c r="M36" s="527"/>
      <c r="N36" s="527"/>
      <c r="O36" s="528"/>
      <c r="P36" s="525"/>
      <c r="Q36" s="529"/>
      <c r="R36" s="527"/>
      <c r="S36" s="527"/>
      <c r="T36" s="530"/>
      <c r="V36" s="542"/>
    </row>
    <row r="37" spans="1:22" ht="25.9" customHeight="1" thickBot="1">
      <c r="B37" s="521"/>
      <c r="C37" s="522" t="s">
        <v>238</v>
      </c>
      <c r="D37" s="523"/>
      <c r="E37" s="524" t="s">
        <v>174</v>
      </c>
      <c r="F37" s="525"/>
      <c r="G37" s="526"/>
      <c r="H37" s="527"/>
      <c r="I37" s="527">
        <f>SUBTOTAL(9,I38:I53)</f>
        <v>0</v>
      </c>
      <c r="J37" s="528"/>
      <c r="K37" s="525"/>
      <c r="L37" s="529"/>
      <c r="M37" s="527"/>
      <c r="N37" s="527">
        <f>SUBTOTAL(9,N38:N53)</f>
        <v>0</v>
      </c>
      <c r="O37" s="528"/>
      <c r="P37" s="525"/>
      <c r="Q37" s="529"/>
      <c r="R37" s="527"/>
      <c r="S37" s="527">
        <f>SUBTOTAL(9,S38:S53)</f>
        <v>0</v>
      </c>
      <c r="T37" s="530"/>
      <c r="V37" s="542"/>
    </row>
    <row r="38" spans="1:22">
      <c r="A38" s="564"/>
      <c r="B38" s="565"/>
      <c r="C38" s="566"/>
      <c r="D38" s="532" t="s">
        <v>41</v>
      </c>
      <c r="E38" s="567" t="s">
        <v>43</v>
      </c>
      <c r="F38" s="568"/>
      <c r="G38" s="547"/>
      <c r="H38" s="569">
        <f>'見積書 (内訳書)'!$J$36</f>
        <v>0</v>
      </c>
      <c r="I38" s="536">
        <f t="shared" ref="I38:I52" si="4">F38*H38</f>
        <v>0</v>
      </c>
      <c r="J38" s="570"/>
      <c r="K38" s="534"/>
      <c r="L38" s="547"/>
      <c r="M38" s="569">
        <f>'見積書 (内訳書)'!P36</f>
        <v>0</v>
      </c>
      <c r="N38" s="536">
        <f t="shared" ref="N38:N53" si="5">K38*M38</f>
        <v>0</v>
      </c>
      <c r="O38" s="570"/>
      <c r="P38" s="571"/>
      <c r="Q38" s="572"/>
      <c r="R38" s="573">
        <f>'見積書 (内訳書)'!U36</f>
        <v>0</v>
      </c>
      <c r="S38" s="573">
        <f t="shared" ref="S38:S53" si="6">P38*R38</f>
        <v>0</v>
      </c>
      <c r="T38" s="574"/>
      <c r="V38" s="542"/>
    </row>
    <row r="39" spans="1:22">
      <c r="A39" s="564"/>
      <c r="B39" s="575"/>
      <c r="C39" s="576"/>
      <c r="D39" s="544" t="s">
        <v>42</v>
      </c>
      <c r="E39" s="577" t="s">
        <v>90</v>
      </c>
      <c r="F39" s="568"/>
      <c r="G39" s="547"/>
      <c r="H39" s="540">
        <f>'見積書 (内訳書)'!$J$39</f>
        <v>0</v>
      </c>
      <c r="I39" s="536">
        <f t="shared" si="4"/>
        <v>0</v>
      </c>
      <c r="J39" s="548"/>
      <c r="K39" s="534"/>
      <c r="L39" s="547"/>
      <c r="M39" s="540">
        <f>'見積書 (内訳書)'!P39</f>
        <v>0</v>
      </c>
      <c r="N39" s="536">
        <f t="shared" si="5"/>
        <v>0</v>
      </c>
      <c r="O39" s="548"/>
      <c r="P39" s="549"/>
      <c r="Q39" s="550"/>
      <c r="R39" s="540">
        <f>'見積書 (内訳書)'!U37</f>
        <v>0</v>
      </c>
      <c r="S39" s="536">
        <f t="shared" si="6"/>
        <v>0</v>
      </c>
      <c r="T39" s="551"/>
      <c r="V39" s="552"/>
    </row>
    <row r="40" spans="1:22">
      <c r="A40" s="564"/>
      <c r="B40" s="575"/>
      <c r="C40" s="576"/>
      <c r="D40" s="544" t="s">
        <v>44</v>
      </c>
      <c r="E40" s="577" t="s">
        <v>45</v>
      </c>
      <c r="F40" s="568"/>
      <c r="G40" s="547"/>
      <c r="H40" s="540">
        <f>'見積書 (内訳書)'!$J$42</f>
        <v>0</v>
      </c>
      <c r="I40" s="536">
        <f t="shared" si="4"/>
        <v>0</v>
      </c>
      <c r="J40" s="548"/>
      <c r="K40" s="534"/>
      <c r="L40" s="547"/>
      <c r="M40" s="540">
        <f>'見積書 (内訳書)'!P42</f>
        <v>0</v>
      </c>
      <c r="N40" s="536">
        <f t="shared" si="5"/>
        <v>0</v>
      </c>
      <c r="O40" s="548"/>
      <c r="P40" s="549"/>
      <c r="Q40" s="550"/>
      <c r="R40" s="540">
        <f>'見積書 (内訳書)'!U38</f>
        <v>0</v>
      </c>
      <c r="S40" s="536">
        <f t="shared" si="6"/>
        <v>0</v>
      </c>
      <c r="T40" s="551"/>
      <c r="V40" s="542"/>
    </row>
    <row r="41" spans="1:22">
      <c r="A41" s="564"/>
      <c r="B41" s="578"/>
      <c r="C41" s="579"/>
      <c r="D41" s="544" t="s">
        <v>46</v>
      </c>
      <c r="E41" s="577" t="s">
        <v>94</v>
      </c>
      <c r="F41" s="568"/>
      <c r="G41" s="547"/>
      <c r="H41" s="540">
        <f>'見積書 (内訳書)'!$J$45</f>
        <v>0</v>
      </c>
      <c r="I41" s="536">
        <f t="shared" si="4"/>
        <v>0</v>
      </c>
      <c r="J41" s="548"/>
      <c r="K41" s="534"/>
      <c r="L41" s="547"/>
      <c r="M41" s="540">
        <f>'見積書 (内訳書)'!P45</f>
        <v>0</v>
      </c>
      <c r="N41" s="536">
        <f t="shared" si="5"/>
        <v>0</v>
      </c>
      <c r="O41" s="548"/>
      <c r="P41" s="549"/>
      <c r="Q41" s="550"/>
      <c r="R41" s="540">
        <f>'見積書 (内訳書)'!U39</f>
        <v>0</v>
      </c>
      <c r="S41" s="536">
        <f t="shared" si="6"/>
        <v>0</v>
      </c>
      <c r="T41" s="551"/>
      <c r="V41" s="542"/>
    </row>
    <row r="42" spans="1:22">
      <c r="A42" s="564"/>
      <c r="B42" s="578"/>
      <c r="C42" s="579"/>
      <c r="D42" s="544" t="s">
        <v>47</v>
      </c>
      <c r="E42" s="577" t="s">
        <v>48</v>
      </c>
      <c r="F42" s="568"/>
      <c r="G42" s="547"/>
      <c r="H42" s="558">
        <f>'見積書 (内訳書)'!$J$48</f>
        <v>0</v>
      </c>
      <c r="I42" s="536">
        <f t="shared" si="4"/>
        <v>0</v>
      </c>
      <c r="J42" s="559"/>
      <c r="K42" s="534"/>
      <c r="L42" s="547"/>
      <c r="M42" s="558">
        <f>'見積書 (内訳書)'!P48</f>
        <v>0</v>
      </c>
      <c r="N42" s="536">
        <f t="shared" si="5"/>
        <v>0</v>
      </c>
      <c r="O42" s="559"/>
      <c r="P42" s="580"/>
      <c r="Q42" s="550"/>
      <c r="R42" s="540">
        <f>'見積書 (内訳書)'!U40</f>
        <v>0</v>
      </c>
      <c r="S42" s="536">
        <f t="shared" si="6"/>
        <v>0</v>
      </c>
      <c r="T42" s="551"/>
      <c r="V42" s="542"/>
    </row>
    <row r="43" spans="1:22">
      <c r="A43" s="564"/>
      <c r="B43" s="578"/>
      <c r="C43" s="579"/>
      <c r="D43" s="544" t="s">
        <v>49</v>
      </c>
      <c r="E43" s="577" t="s">
        <v>92</v>
      </c>
      <c r="F43" s="568"/>
      <c r="G43" s="547"/>
      <c r="H43" s="558">
        <f>'見積書 (内訳書)'!$J$51</f>
        <v>0</v>
      </c>
      <c r="I43" s="536">
        <f t="shared" si="4"/>
        <v>0</v>
      </c>
      <c r="J43" s="559"/>
      <c r="K43" s="534"/>
      <c r="L43" s="547"/>
      <c r="M43" s="558">
        <f>'見積書 (内訳書)'!P51</f>
        <v>0</v>
      </c>
      <c r="N43" s="536">
        <f t="shared" si="5"/>
        <v>0</v>
      </c>
      <c r="O43" s="559"/>
      <c r="P43" s="580"/>
      <c r="Q43" s="550"/>
      <c r="R43" s="540">
        <f>'見積書 (内訳書)'!U41</f>
        <v>0</v>
      </c>
      <c r="S43" s="536">
        <f t="shared" si="6"/>
        <v>0</v>
      </c>
      <c r="T43" s="551"/>
      <c r="V43" s="542"/>
    </row>
    <row r="44" spans="1:22">
      <c r="A44" s="564"/>
      <c r="B44" s="575"/>
      <c r="C44" s="576"/>
      <c r="D44" s="544" t="s">
        <v>50</v>
      </c>
      <c r="E44" s="577" t="s">
        <v>95</v>
      </c>
      <c r="F44" s="568"/>
      <c r="G44" s="547"/>
      <c r="H44" s="558">
        <f>'見積書 (内訳書)'!$J$54</f>
        <v>0</v>
      </c>
      <c r="I44" s="536">
        <f t="shared" si="4"/>
        <v>0</v>
      </c>
      <c r="J44" s="559"/>
      <c r="K44" s="534"/>
      <c r="L44" s="547"/>
      <c r="M44" s="558">
        <f>'見積書 (内訳書)'!P54</f>
        <v>0</v>
      </c>
      <c r="N44" s="536">
        <f t="shared" si="5"/>
        <v>0</v>
      </c>
      <c r="O44" s="559"/>
      <c r="P44" s="560"/>
      <c r="Q44" s="550"/>
      <c r="R44" s="540">
        <f>'見積書 (内訳書)'!U42</f>
        <v>0</v>
      </c>
      <c r="S44" s="536">
        <f t="shared" si="6"/>
        <v>0</v>
      </c>
      <c r="T44" s="551"/>
      <c r="V44" s="542"/>
    </row>
    <row r="45" spans="1:22">
      <c r="A45" s="564"/>
      <c r="B45" s="575"/>
      <c r="C45" s="576"/>
      <c r="D45" s="544" t="s">
        <v>51</v>
      </c>
      <c r="E45" s="577" t="s">
        <v>107</v>
      </c>
      <c r="F45" s="568"/>
      <c r="G45" s="547"/>
      <c r="H45" s="558">
        <f>'見積書 (内訳書)'!$J$57</f>
        <v>0</v>
      </c>
      <c r="I45" s="536">
        <f t="shared" si="4"/>
        <v>0</v>
      </c>
      <c r="J45" s="559"/>
      <c r="K45" s="534"/>
      <c r="L45" s="547"/>
      <c r="M45" s="558">
        <f>'見積書 (内訳書)'!P57</f>
        <v>0</v>
      </c>
      <c r="N45" s="536">
        <f t="shared" si="5"/>
        <v>0</v>
      </c>
      <c r="O45" s="559"/>
      <c r="P45" s="560"/>
      <c r="Q45" s="561"/>
      <c r="R45" s="540">
        <f>'見積書 (内訳書)'!U43</f>
        <v>0</v>
      </c>
      <c r="S45" s="536">
        <f t="shared" si="6"/>
        <v>0</v>
      </c>
      <c r="T45" s="562"/>
      <c r="V45" s="542"/>
    </row>
    <row r="46" spans="1:22">
      <c r="A46" s="564"/>
      <c r="B46" s="575"/>
      <c r="C46" s="576"/>
      <c r="D46" s="544" t="s">
        <v>52</v>
      </c>
      <c r="E46" s="577" t="s">
        <v>91</v>
      </c>
      <c r="F46" s="568"/>
      <c r="G46" s="547"/>
      <c r="H46" s="558">
        <f>'見積書 (内訳書)'!$J$60</f>
        <v>0</v>
      </c>
      <c r="I46" s="536">
        <f t="shared" si="4"/>
        <v>0</v>
      </c>
      <c r="J46" s="559"/>
      <c r="K46" s="534"/>
      <c r="L46" s="547"/>
      <c r="M46" s="558">
        <f>'見積書 (内訳書)'!P60</f>
        <v>0</v>
      </c>
      <c r="N46" s="536">
        <f t="shared" si="5"/>
        <v>0</v>
      </c>
      <c r="O46" s="559"/>
      <c r="P46" s="560"/>
      <c r="Q46" s="561"/>
      <c r="R46" s="540">
        <f>'見積書 (内訳書)'!U44</f>
        <v>0</v>
      </c>
      <c r="S46" s="536">
        <f t="shared" si="6"/>
        <v>0</v>
      </c>
      <c r="T46" s="562"/>
      <c r="V46" s="542"/>
    </row>
    <row r="47" spans="1:22">
      <c r="A47" s="564"/>
      <c r="B47" s="575"/>
      <c r="C47" s="576"/>
      <c r="D47" s="544" t="s">
        <v>53</v>
      </c>
      <c r="E47" s="577" t="s">
        <v>96</v>
      </c>
      <c r="F47" s="568"/>
      <c r="G47" s="547"/>
      <c r="H47" s="558">
        <f>'見積書 (内訳書)'!$J$63</f>
        <v>0</v>
      </c>
      <c r="I47" s="536">
        <f t="shared" si="4"/>
        <v>0</v>
      </c>
      <c r="J47" s="559"/>
      <c r="K47" s="534"/>
      <c r="L47" s="547"/>
      <c r="M47" s="558">
        <f>'見積書 (内訳書)'!P63</f>
        <v>0</v>
      </c>
      <c r="N47" s="536">
        <f t="shared" si="5"/>
        <v>0</v>
      </c>
      <c r="O47" s="559"/>
      <c r="P47" s="560"/>
      <c r="Q47" s="561"/>
      <c r="R47" s="540">
        <f>'見積書 (内訳書)'!U45</f>
        <v>0</v>
      </c>
      <c r="S47" s="536">
        <f t="shared" si="6"/>
        <v>0</v>
      </c>
      <c r="T47" s="562"/>
      <c r="V47" s="542"/>
    </row>
    <row r="48" spans="1:22">
      <c r="A48" s="564"/>
      <c r="B48" s="575"/>
      <c r="C48" s="576"/>
      <c r="D48" s="544" t="s">
        <v>98</v>
      </c>
      <c r="E48" s="577" t="s">
        <v>110</v>
      </c>
      <c r="F48" s="568"/>
      <c r="G48" s="547"/>
      <c r="H48" s="558">
        <f>'見積書 (内訳書)'!$J$66</f>
        <v>0</v>
      </c>
      <c r="I48" s="536">
        <f t="shared" si="4"/>
        <v>0</v>
      </c>
      <c r="J48" s="559"/>
      <c r="K48" s="534"/>
      <c r="L48" s="547"/>
      <c r="M48" s="558">
        <f>'見積書 (内訳書)'!P66</f>
        <v>0</v>
      </c>
      <c r="N48" s="536">
        <f t="shared" si="5"/>
        <v>0</v>
      </c>
      <c r="O48" s="559"/>
      <c r="P48" s="560"/>
      <c r="Q48" s="561"/>
      <c r="R48" s="540">
        <f>'見積書 (内訳書)'!U46</f>
        <v>0</v>
      </c>
      <c r="S48" s="536">
        <f t="shared" si="6"/>
        <v>0</v>
      </c>
      <c r="T48" s="562"/>
      <c r="V48" s="542"/>
    </row>
    <row r="49" spans="1:22">
      <c r="A49" s="564"/>
      <c r="B49" s="575"/>
      <c r="C49" s="576"/>
      <c r="D49" s="544" t="s">
        <v>100</v>
      </c>
      <c r="E49" s="577" t="s">
        <v>99</v>
      </c>
      <c r="F49" s="581"/>
      <c r="G49" s="582"/>
      <c r="H49" s="558">
        <f>'見積書 (内訳書)'!$J$69</f>
        <v>0</v>
      </c>
      <c r="I49" s="569">
        <f t="shared" si="4"/>
        <v>0</v>
      </c>
      <c r="J49" s="559"/>
      <c r="K49" s="583"/>
      <c r="L49" s="582"/>
      <c r="M49" s="558">
        <f>'見積書 (内訳書)'!P69</f>
        <v>0</v>
      </c>
      <c r="N49" s="569">
        <f t="shared" si="5"/>
        <v>0</v>
      </c>
      <c r="O49" s="584"/>
      <c r="P49" s="560"/>
      <c r="Q49" s="561"/>
      <c r="R49" s="540">
        <f>'見積書 (内訳書)'!U47</f>
        <v>0</v>
      </c>
      <c r="S49" s="536">
        <f t="shared" si="6"/>
        <v>0</v>
      </c>
      <c r="T49" s="562"/>
      <c r="V49" s="542"/>
    </row>
    <row r="50" spans="1:22">
      <c r="A50" s="564"/>
      <c r="B50" s="575"/>
      <c r="C50" s="576"/>
      <c r="D50" s="544" t="s">
        <v>170</v>
      </c>
      <c r="E50" s="585" t="s">
        <v>157</v>
      </c>
      <c r="F50" s="586"/>
      <c r="G50" s="547"/>
      <c r="H50" s="540">
        <f>'見積書 (内訳書)'!$J$72</f>
        <v>0</v>
      </c>
      <c r="I50" s="540">
        <f t="shared" si="4"/>
        <v>0</v>
      </c>
      <c r="J50" s="548"/>
      <c r="K50" s="546"/>
      <c r="L50" s="547"/>
      <c r="M50" s="540">
        <f>'見積書 (内訳書)'!P72</f>
        <v>0</v>
      </c>
      <c r="N50" s="540">
        <f t="shared" si="5"/>
        <v>0</v>
      </c>
      <c r="O50" s="548"/>
      <c r="P50" s="546"/>
      <c r="Q50" s="550"/>
      <c r="R50" s="540">
        <f>'見積書 (内訳書)'!U48</f>
        <v>0</v>
      </c>
      <c r="S50" s="536">
        <f t="shared" si="6"/>
        <v>0</v>
      </c>
      <c r="T50" s="551"/>
      <c r="V50" s="542"/>
    </row>
    <row r="51" spans="1:22">
      <c r="A51" s="564"/>
      <c r="B51" s="575"/>
      <c r="C51" s="576"/>
      <c r="D51" s="544" t="s">
        <v>120</v>
      </c>
      <c r="E51" s="577" t="s">
        <v>164</v>
      </c>
      <c r="F51" s="568"/>
      <c r="G51" s="547"/>
      <c r="H51" s="540">
        <f>'見積書 (内訳書)'!J75</f>
        <v>0</v>
      </c>
      <c r="I51" s="540">
        <f t="shared" si="4"/>
        <v>0</v>
      </c>
      <c r="J51" s="551"/>
      <c r="K51" s="568"/>
      <c r="L51" s="547"/>
      <c r="M51" s="540">
        <f>'見積書 (内訳書)'!P75</f>
        <v>0</v>
      </c>
      <c r="N51" s="540">
        <f t="shared" si="5"/>
        <v>0</v>
      </c>
      <c r="O51" s="548"/>
      <c r="P51" s="546"/>
      <c r="Q51" s="550"/>
      <c r="R51" s="540">
        <f>'見積書 (内訳書)'!U49</f>
        <v>0</v>
      </c>
      <c r="S51" s="536">
        <f t="shared" si="6"/>
        <v>0</v>
      </c>
      <c r="T51" s="551"/>
      <c r="V51" s="542"/>
    </row>
    <row r="52" spans="1:22">
      <c r="A52" s="564"/>
      <c r="B52" s="575"/>
      <c r="C52" s="576"/>
      <c r="D52" s="544" t="s">
        <v>122</v>
      </c>
      <c r="E52" s="577" t="s">
        <v>126</v>
      </c>
      <c r="F52" s="581"/>
      <c r="G52" s="582"/>
      <c r="H52" s="540">
        <f>'見積書 (内訳書)'!J78</f>
        <v>0</v>
      </c>
      <c r="I52" s="540">
        <f t="shared" si="4"/>
        <v>0</v>
      </c>
      <c r="J52" s="551"/>
      <c r="K52" s="581"/>
      <c r="L52" s="582"/>
      <c r="M52" s="540">
        <f>'見積書 (内訳書)'!P78</f>
        <v>0</v>
      </c>
      <c r="N52" s="540">
        <f t="shared" si="5"/>
        <v>0</v>
      </c>
      <c r="O52" s="548"/>
      <c r="P52" s="546"/>
      <c r="Q52" s="550"/>
      <c r="R52" s="540">
        <f>'見積書 (内訳書)'!U50</f>
        <v>0</v>
      </c>
      <c r="S52" s="536">
        <f t="shared" si="6"/>
        <v>0</v>
      </c>
      <c r="T52" s="551"/>
      <c r="V52" s="542"/>
    </row>
    <row r="53" spans="1:22" ht="12.75" thickBot="1">
      <c r="A53" s="564"/>
      <c r="B53" s="575"/>
      <c r="C53" s="576"/>
      <c r="D53" s="544" t="s">
        <v>124</v>
      </c>
      <c r="E53" s="587" t="s">
        <v>222</v>
      </c>
      <c r="F53" s="586"/>
      <c r="G53" s="547"/>
      <c r="H53" s="588">
        <f>'見積書 (内訳書)'!J81</f>
        <v>0</v>
      </c>
      <c r="I53" s="540">
        <f>F53*H53</f>
        <v>0</v>
      </c>
      <c r="J53" s="589"/>
      <c r="K53" s="586"/>
      <c r="L53" s="547"/>
      <c r="M53" s="588">
        <f>'見積書 (内訳書)'!P81</f>
        <v>0</v>
      </c>
      <c r="N53" s="540">
        <f t="shared" si="5"/>
        <v>0</v>
      </c>
      <c r="O53" s="590"/>
      <c r="P53" s="591"/>
      <c r="Q53" s="592"/>
      <c r="R53" s="569">
        <f>'見積書 (内訳書)'!U51</f>
        <v>0</v>
      </c>
      <c r="S53" s="536">
        <f t="shared" si="6"/>
        <v>0</v>
      </c>
      <c r="T53" s="589"/>
      <c r="V53" s="542"/>
    </row>
    <row r="54" spans="1:22" s="604" customFormat="1" ht="20.25" customHeight="1" thickBot="1">
      <c r="A54" s="593"/>
      <c r="B54" s="594"/>
      <c r="C54" s="595"/>
      <c r="D54" s="595"/>
      <c r="E54" s="596" t="s">
        <v>127</v>
      </c>
      <c r="F54" s="597"/>
      <c r="G54" s="598"/>
      <c r="H54" s="599"/>
      <c r="I54" s="599">
        <f>I22+I36+I37</f>
        <v>0</v>
      </c>
      <c r="J54" s="600"/>
      <c r="K54" s="601"/>
      <c r="L54" s="602"/>
      <c r="M54" s="599"/>
      <c r="N54" s="599">
        <f>N22+N36+N37</f>
        <v>0</v>
      </c>
      <c r="O54" s="603"/>
      <c r="P54" s="597"/>
      <c r="Q54" s="602"/>
      <c r="R54" s="599"/>
      <c r="S54" s="599">
        <f>S22+S36+S37</f>
        <v>0</v>
      </c>
      <c r="T54" s="600"/>
      <c r="V54" s="605"/>
    </row>
    <row r="55" spans="1:22" ht="24" customHeight="1" thickBot="1">
      <c r="B55" s="606" t="s">
        <v>54</v>
      </c>
      <c r="C55" s="607"/>
      <c r="D55" s="607"/>
      <c r="E55" s="608" t="s">
        <v>55</v>
      </c>
      <c r="F55" s="609"/>
      <c r="G55" s="610"/>
      <c r="H55" s="611"/>
      <c r="I55" s="611"/>
      <c r="J55" s="612"/>
      <c r="K55" s="609"/>
      <c r="L55" s="613"/>
      <c r="M55" s="611"/>
      <c r="N55" s="611"/>
      <c r="O55" s="612"/>
      <c r="P55" s="609"/>
      <c r="Q55" s="613"/>
      <c r="R55" s="611"/>
      <c r="S55" s="611"/>
      <c r="T55" s="614"/>
      <c r="V55" s="552"/>
    </row>
    <row r="56" spans="1:22" ht="25.9" customHeight="1" thickBot="1">
      <c r="B56" s="615"/>
      <c r="C56" s="616" t="s">
        <v>236</v>
      </c>
      <c r="D56" s="617"/>
      <c r="E56" s="618" t="s">
        <v>151</v>
      </c>
      <c r="F56" s="525"/>
      <c r="G56" s="526"/>
      <c r="H56" s="527"/>
      <c r="I56" s="527">
        <f>F56*H56</f>
        <v>0</v>
      </c>
      <c r="J56" s="528"/>
      <c r="K56" s="619"/>
      <c r="L56" s="527"/>
      <c r="M56" s="527"/>
      <c r="N56" s="527">
        <f>SUBTOTAL(9,N57:N57)</f>
        <v>0</v>
      </c>
      <c r="O56" s="528"/>
      <c r="P56" s="619"/>
      <c r="Q56" s="527"/>
      <c r="R56" s="527"/>
      <c r="S56" s="527">
        <f>SUBTOTAL(9,S57:S57)</f>
        <v>0</v>
      </c>
      <c r="T56" s="530"/>
      <c r="V56" s="552"/>
    </row>
    <row r="57" spans="1:22" ht="25.9" customHeight="1" thickBot="1">
      <c r="A57" s="593"/>
      <c r="B57" s="553"/>
      <c r="C57" s="620" t="s">
        <v>237</v>
      </c>
      <c r="D57" s="554"/>
      <c r="E57" s="555" t="s">
        <v>56</v>
      </c>
      <c r="F57" s="583"/>
      <c r="G57" s="621"/>
      <c r="H57" s="569"/>
      <c r="I57" s="527">
        <f>F57*H57</f>
        <v>0</v>
      </c>
      <c r="J57" s="570"/>
      <c r="K57" s="583"/>
      <c r="L57" s="572"/>
      <c r="M57" s="569"/>
      <c r="N57" s="527">
        <f>K57*M57</f>
        <v>0</v>
      </c>
      <c r="O57" s="570"/>
      <c r="P57" s="583"/>
      <c r="Q57" s="572"/>
      <c r="R57" s="569"/>
      <c r="S57" s="527">
        <f>P57*R57</f>
        <v>0</v>
      </c>
      <c r="T57" s="574"/>
      <c r="V57" s="552"/>
    </row>
    <row r="58" spans="1:22" s="604" customFormat="1" ht="20.25" customHeight="1" thickBot="1">
      <c r="A58" s="491"/>
      <c r="B58" s="622"/>
      <c r="C58" s="623"/>
      <c r="D58" s="623"/>
      <c r="E58" s="624" t="s">
        <v>128</v>
      </c>
      <c r="F58" s="597"/>
      <c r="G58" s="598"/>
      <c r="H58" s="599"/>
      <c r="I58" s="599">
        <f>SUBTOTAL(9,I56:I57)</f>
        <v>0</v>
      </c>
      <c r="J58" s="603"/>
      <c r="K58" s="597"/>
      <c r="L58" s="602"/>
      <c r="M58" s="599"/>
      <c r="N58" s="599">
        <f>SUBTOTAL(9,N56:N57)</f>
        <v>0</v>
      </c>
      <c r="O58" s="603"/>
      <c r="P58" s="597"/>
      <c r="Q58" s="602"/>
      <c r="R58" s="599"/>
      <c r="S58" s="599">
        <f>SUBTOTAL(9,S56:S57)</f>
        <v>0</v>
      </c>
      <c r="T58" s="600"/>
      <c r="U58" s="625"/>
      <c r="V58" s="626"/>
    </row>
    <row r="59" spans="1:22" s="604" customFormat="1" ht="20.25" customHeight="1" thickBot="1">
      <c r="A59" s="491"/>
      <c r="B59" s="627" t="s">
        <v>152</v>
      </c>
      <c r="C59" s="628"/>
      <c r="D59" s="628"/>
      <c r="E59" s="629" t="s">
        <v>153</v>
      </c>
      <c r="F59" s="630"/>
      <c r="G59" s="631"/>
      <c r="H59" s="632"/>
      <c r="I59" s="632"/>
      <c r="J59" s="633"/>
      <c r="K59" s="630"/>
      <c r="L59" s="634"/>
      <c r="M59" s="632"/>
      <c r="N59" s="632"/>
      <c r="O59" s="633"/>
      <c r="P59" s="630"/>
      <c r="Q59" s="634"/>
      <c r="R59" s="632"/>
      <c r="S59" s="632"/>
      <c r="T59" s="635"/>
      <c r="U59" s="625"/>
      <c r="V59" s="625"/>
    </row>
    <row r="60" spans="1:22" s="604" customFormat="1" ht="20.25" customHeight="1">
      <c r="A60" s="491"/>
      <c r="B60" s="636"/>
      <c r="C60" s="637"/>
      <c r="D60" s="637"/>
      <c r="E60" s="638"/>
      <c r="F60" s="639"/>
      <c r="G60" s="640"/>
      <c r="H60" s="641"/>
      <c r="I60" s="641"/>
      <c r="J60" s="642"/>
      <c r="K60" s="643"/>
      <c r="L60" s="644"/>
      <c r="M60" s="645"/>
      <c r="N60" s="645"/>
      <c r="O60" s="646"/>
      <c r="P60" s="639"/>
      <c r="Q60" s="647"/>
      <c r="R60" s="641"/>
      <c r="S60" s="641"/>
      <c r="T60" s="648"/>
      <c r="U60" s="625"/>
      <c r="V60" s="625"/>
    </row>
    <row r="61" spans="1:22" s="604" customFormat="1" ht="20.25" customHeight="1" thickBot="1">
      <c r="A61" s="491"/>
      <c r="B61" s="649"/>
      <c r="C61" s="650"/>
      <c r="D61" s="650"/>
      <c r="E61" s="651"/>
      <c r="F61" s="652"/>
      <c r="G61" s="653"/>
      <c r="H61" s="654"/>
      <c r="I61" s="654"/>
      <c r="J61" s="655"/>
      <c r="K61" s="656"/>
      <c r="L61" s="657"/>
      <c r="M61" s="658"/>
      <c r="N61" s="658"/>
      <c r="O61" s="659"/>
      <c r="P61" s="652"/>
      <c r="Q61" s="660"/>
      <c r="R61" s="654"/>
      <c r="S61" s="654"/>
      <c r="T61" s="661"/>
      <c r="U61" s="625"/>
      <c r="V61" s="625"/>
    </row>
    <row r="62" spans="1:22" s="604" customFormat="1" ht="20.25" customHeight="1" thickBot="1">
      <c r="A62" s="491"/>
      <c r="B62" s="622"/>
      <c r="C62" s="623"/>
      <c r="D62" s="623"/>
      <c r="E62" s="624" t="s">
        <v>154</v>
      </c>
      <c r="F62" s="597"/>
      <c r="G62" s="598"/>
      <c r="H62" s="599"/>
      <c r="I62" s="599">
        <f>SUBTOTAL(9,I60:I61)</f>
        <v>0</v>
      </c>
      <c r="J62" s="603"/>
      <c r="K62" s="597"/>
      <c r="L62" s="602"/>
      <c r="M62" s="599"/>
      <c r="N62" s="599">
        <f>SUBTOTAL(9,N60:N61)</f>
        <v>0</v>
      </c>
      <c r="O62" s="603"/>
      <c r="P62" s="597"/>
      <c r="Q62" s="602"/>
      <c r="R62" s="599"/>
      <c r="S62" s="599">
        <f>SUBTOTAL(9,S60:S61)</f>
        <v>0</v>
      </c>
      <c r="T62" s="600"/>
      <c r="U62" s="625"/>
      <c r="V62" s="625"/>
    </row>
    <row r="63" spans="1:22" ht="20.25" customHeight="1" thickBot="1">
      <c r="B63" s="662"/>
      <c r="C63" s="663"/>
      <c r="D63" s="663"/>
      <c r="E63" s="664" t="s">
        <v>72</v>
      </c>
      <c r="F63" s="665"/>
      <c r="G63" s="566"/>
      <c r="H63" s="666"/>
      <c r="I63" s="666">
        <v>0</v>
      </c>
      <c r="J63" s="667"/>
      <c r="K63" s="665"/>
      <c r="L63" s="668"/>
      <c r="M63" s="666"/>
      <c r="N63" s="666" t="e">
        <f>ROUNDUP(SUM(N54,N58,N62)/SUM(I54,I58,I62)*I63,0)</f>
        <v>#DIV/0!</v>
      </c>
      <c r="O63" s="669"/>
      <c r="P63" s="665"/>
      <c r="Q63" s="668"/>
      <c r="R63" s="666"/>
      <c r="S63" s="666" t="e">
        <f>I63-N63</f>
        <v>#DIV/0!</v>
      </c>
      <c r="T63" s="670"/>
      <c r="U63" s="491"/>
      <c r="V63" s="491"/>
    </row>
    <row r="64" spans="1:22" ht="20.25" customHeight="1" thickTop="1" thickBot="1">
      <c r="B64" s="671"/>
      <c r="C64" s="672"/>
      <c r="D64" s="672"/>
      <c r="E64" s="673" t="s">
        <v>73</v>
      </c>
      <c r="F64" s="674"/>
      <c r="G64" s="675"/>
      <c r="H64" s="676"/>
      <c r="I64" s="677">
        <f>SUM(I54,I58,I62,I63)</f>
        <v>0</v>
      </c>
      <c r="J64" s="678"/>
      <c r="K64" s="674"/>
      <c r="L64" s="679"/>
      <c r="M64" s="676"/>
      <c r="N64" s="677" t="e">
        <f>SUM(N54,N58,N62,N63)</f>
        <v>#DIV/0!</v>
      </c>
      <c r="O64" s="678"/>
      <c r="P64" s="674"/>
      <c r="Q64" s="679"/>
      <c r="R64" s="676"/>
      <c r="S64" s="677" t="e">
        <f>SUM(S54,S58,S62,S63)</f>
        <v>#DIV/0!</v>
      </c>
      <c r="T64" s="680"/>
      <c r="U64" s="491"/>
      <c r="V64" s="491"/>
    </row>
    <row r="65" spans="2:22" ht="20.25" customHeight="1" thickTop="1" thickBot="1">
      <c r="B65" s="681"/>
      <c r="C65" s="682"/>
      <c r="D65" s="682"/>
      <c r="E65" s="683" t="s">
        <v>74</v>
      </c>
      <c r="F65" s="684"/>
      <c r="G65" s="685"/>
      <c r="H65" s="686"/>
      <c r="I65" s="686">
        <f>ROUNDDOWN((I64)*0.08,0)</f>
        <v>0</v>
      </c>
      <c r="J65" s="687"/>
      <c r="K65" s="684"/>
      <c r="L65" s="688"/>
      <c r="M65" s="686"/>
      <c r="N65" s="686" t="e">
        <f>ROUNDDOWN((N64)*0.08,0)</f>
        <v>#DIV/0!</v>
      </c>
      <c r="O65" s="687"/>
      <c r="P65" s="684"/>
      <c r="Q65" s="688"/>
      <c r="R65" s="686"/>
      <c r="S65" s="686" t="e">
        <f>ROUNDUP((S64)*0.08,0)</f>
        <v>#DIV/0!</v>
      </c>
      <c r="T65" s="689"/>
      <c r="U65" s="491"/>
      <c r="V65" s="491"/>
    </row>
    <row r="66" spans="2:22" s="491" customFormat="1" ht="20.25" customHeight="1" thickTop="1" thickBot="1">
      <c r="B66" s="690"/>
      <c r="C66" s="691"/>
      <c r="D66" s="691"/>
      <c r="E66" s="692" t="s">
        <v>75</v>
      </c>
      <c r="F66" s="693"/>
      <c r="G66" s="694"/>
      <c r="H66" s="695"/>
      <c r="I66" s="696">
        <f>SUBTOTAL(9,I64:I65)</f>
        <v>0</v>
      </c>
      <c r="J66" s="697"/>
      <c r="K66" s="693"/>
      <c r="L66" s="698"/>
      <c r="M66" s="695"/>
      <c r="N66" s="696" t="e">
        <f>SUBTOTAL(9,N64:N65)</f>
        <v>#DIV/0!</v>
      </c>
      <c r="O66" s="697"/>
      <c r="P66" s="693"/>
      <c r="Q66" s="698"/>
      <c r="R66" s="695"/>
      <c r="S66" s="696" t="e">
        <f>SUBTOTAL(9,S64:S65)</f>
        <v>#DIV/0!</v>
      </c>
      <c r="T66" s="699"/>
    </row>
    <row r="67" spans="2:22" s="491" customFormat="1" ht="13.5" customHeight="1" thickBot="1">
      <c r="B67" s="493"/>
      <c r="C67" s="493"/>
      <c r="D67" s="493"/>
      <c r="E67" s="700"/>
      <c r="F67" s="701"/>
      <c r="G67" s="493"/>
      <c r="H67" s="494"/>
      <c r="I67" s="494"/>
      <c r="J67" s="494"/>
      <c r="K67" s="701"/>
      <c r="L67" s="493"/>
      <c r="M67" s="494"/>
      <c r="N67" s="494"/>
      <c r="O67" s="494"/>
      <c r="P67" s="701"/>
      <c r="Q67" s="493"/>
      <c r="R67" s="494"/>
      <c r="S67" s="702"/>
      <c r="T67" s="494"/>
      <c r="U67" s="703"/>
      <c r="V67" s="542"/>
    </row>
    <row r="68" spans="2:22" ht="21">
      <c r="B68" s="743" t="s">
        <v>163</v>
      </c>
      <c r="C68" s="744"/>
      <c r="D68" s="744"/>
      <c r="E68" s="744"/>
      <c r="F68" s="744"/>
      <c r="G68" s="744"/>
      <c r="H68" s="744"/>
      <c r="I68" s="744"/>
      <c r="J68" s="745"/>
    </row>
    <row r="69" spans="2:22" ht="21">
      <c r="B69" s="750" t="s">
        <v>165</v>
      </c>
      <c r="C69" s="751"/>
      <c r="D69" s="751"/>
      <c r="E69" s="752" t="s">
        <v>166</v>
      </c>
      <c r="F69" s="751"/>
      <c r="G69" s="751"/>
      <c r="H69" s="751"/>
      <c r="I69" s="751"/>
      <c r="J69" s="753"/>
    </row>
    <row r="70" spans="2:22" ht="12" customHeight="1">
      <c r="B70" s="754" t="s">
        <v>129</v>
      </c>
      <c r="C70" s="755"/>
      <c r="D70" s="756"/>
      <c r="E70" s="746">
        <v>0.5</v>
      </c>
      <c r="F70" s="767" t="s">
        <v>130</v>
      </c>
      <c r="G70" s="767"/>
      <c r="H70" s="767"/>
      <c r="I70" s="767" t="s">
        <v>131</v>
      </c>
      <c r="J70" s="768"/>
    </row>
    <row r="71" spans="2:22" ht="43.9" customHeight="1">
      <c r="B71" s="757"/>
      <c r="C71" s="758"/>
      <c r="D71" s="759"/>
      <c r="E71" s="747"/>
      <c r="F71" s="769" t="s">
        <v>132</v>
      </c>
      <c r="G71" s="770"/>
      <c r="H71" s="773" t="s">
        <v>133</v>
      </c>
      <c r="I71" s="775" t="s">
        <v>134</v>
      </c>
      <c r="J71" s="777" t="s">
        <v>135</v>
      </c>
    </row>
    <row r="72" spans="2:22" ht="24" customHeight="1">
      <c r="B72" s="760"/>
      <c r="C72" s="761"/>
      <c r="D72" s="762"/>
      <c r="E72" s="706"/>
      <c r="F72" s="771"/>
      <c r="G72" s="772"/>
      <c r="H72" s="774"/>
      <c r="I72" s="776"/>
      <c r="J72" s="778"/>
    </row>
    <row r="73" spans="2:22" ht="12" customHeight="1">
      <c r="B73" s="707"/>
      <c r="C73" s="708"/>
      <c r="D73" s="708"/>
      <c r="E73" s="709" t="str">
        <f>IF(E69="地方公共団体","施設・設備費(税込）","施設・設備費(税抜）")</f>
        <v>施設・設備費(税込）</v>
      </c>
      <c r="F73" s="748" t="e">
        <f>ROUNDDOWN(J73*E84,0)</f>
        <v>#DIV/0!</v>
      </c>
      <c r="G73" s="749"/>
      <c r="H73" s="710" t="e">
        <f>IF(SUM(F73:G74)=F75,F73,F75-H74)</f>
        <v>#DIV/0!</v>
      </c>
      <c r="I73" s="711" t="e">
        <f>IF(E69="地方公共団体",ROUNDDOWN((N54+N63*N54/(N54+N58))*1.08,-3)/1000,ROUNDDOWN(N54+N63*N54/(N54+N58),-3)/1000)</f>
        <v>#DIV/0!</v>
      </c>
      <c r="J73" s="712" t="e">
        <f>IF(SUM(I73:I74)=I75,I73,I75-J74)</f>
        <v>#DIV/0!</v>
      </c>
    </row>
    <row r="74" spans="2:22">
      <c r="B74" s="707"/>
      <c r="C74" s="708"/>
      <c r="D74" s="708"/>
      <c r="E74" s="709" t="str">
        <f>IF(E69="地方公共団体","用地取得費・道路費（税込）","用地取得費・道路費（税抜）")</f>
        <v>用地取得費・道路費（税込）</v>
      </c>
      <c r="F74" s="749" t="e">
        <f>ROUNDDOWN(J74*E84,0)</f>
        <v>#DIV/0!</v>
      </c>
      <c r="G74" s="749"/>
      <c r="H74" s="713" t="e">
        <f>F74</f>
        <v>#DIV/0!</v>
      </c>
      <c r="I74" s="711" t="e">
        <f>IF(E69="地方公共団体",ROUNDDOWN((N58+N63*N58/(N54+N58))*1.08,-3)/1000,ROUNDDOWN(N58+N63*N58/(N54+N58),-3)/1000)</f>
        <v>#DIV/0!</v>
      </c>
      <c r="J74" s="712" t="e">
        <f>I74</f>
        <v>#DIV/0!</v>
      </c>
    </row>
    <row r="75" spans="2:22">
      <c r="B75" s="707"/>
      <c r="C75" s="708"/>
      <c r="D75" s="708"/>
      <c r="E75" s="714" t="str">
        <f>IF(E69="地方公共団体","合計（税込）","合計（税抜）")</f>
        <v>合計（税込）</v>
      </c>
      <c r="F75" s="763" t="e">
        <f>ROUNDDOWN(J75*E84,0)</f>
        <v>#DIV/0!</v>
      </c>
      <c r="G75" s="763"/>
      <c r="H75" s="715" t="e">
        <f>SUM(H73:H74)</f>
        <v>#DIV/0!</v>
      </c>
      <c r="I75" s="716" t="e">
        <f>IF(E69="地方公共団体",ROUNDDOWN(N66,-3)/1000,ROUNDDOWN(N64,-3)/1000)</f>
        <v>#DIV/0!</v>
      </c>
      <c r="J75" s="717" t="e">
        <f>SUM(J73:J74)</f>
        <v>#DIV/0!</v>
      </c>
    </row>
    <row r="76" spans="2:22" ht="12.75" thickBot="1">
      <c r="B76" s="718"/>
      <c r="C76" s="491"/>
      <c r="D76" s="491"/>
      <c r="E76" s="491"/>
      <c r="F76" s="492"/>
      <c r="G76" s="493"/>
      <c r="H76" s="494"/>
      <c r="I76" s="494"/>
      <c r="J76" s="719"/>
    </row>
    <row r="77" spans="2:22" ht="12.75" thickBot="1">
      <c r="B77" s="720"/>
      <c r="C77" s="721"/>
      <c r="D77" s="721"/>
      <c r="E77" s="722" t="s">
        <v>136</v>
      </c>
      <c r="F77" s="764" t="e">
        <f>IF(AND(SUM(I73:I74)=I75,SUM(F73:G74)=F75),"配分なし","施設・設備費に配分")</f>
        <v>#DIV/0!</v>
      </c>
      <c r="G77" s="765"/>
      <c r="H77" s="765"/>
      <c r="I77" s="765"/>
      <c r="J77" s="766"/>
    </row>
    <row r="79" spans="2:22">
      <c r="E79" s="723">
        <v>0.5</v>
      </c>
    </row>
    <row r="80" spans="2:22">
      <c r="E80" s="723">
        <v>0.66666666666666663</v>
      </c>
    </row>
    <row r="81" spans="4:5">
      <c r="E81" s="724" t="s">
        <v>168</v>
      </c>
    </row>
    <row r="82" spans="4:5">
      <c r="E82" s="504" t="s">
        <v>166</v>
      </c>
    </row>
    <row r="83" spans="4:5">
      <c r="E83" s="504" t="s">
        <v>167</v>
      </c>
    </row>
    <row r="84" spans="4:5">
      <c r="D84" s="495" t="s">
        <v>169</v>
      </c>
      <c r="E84" s="725">
        <f>IF(OR(E70=1/2,E70=2/3),E70,E72)</f>
        <v>0.5</v>
      </c>
    </row>
  </sheetData>
  <mergeCells count="29">
    <mergeCell ref="R1:U1"/>
    <mergeCell ref="P6:R6"/>
    <mergeCell ref="P4:R4"/>
    <mergeCell ref="B13:D13"/>
    <mergeCell ref="A2:T2"/>
    <mergeCell ref="K17:T17"/>
    <mergeCell ref="K18:T18"/>
    <mergeCell ref="B19:B20"/>
    <mergeCell ref="C19:C20"/>
    <mergeCell ref="D19:D20"/>
    <mergeCell ref="E19:E20"/>
    <mergeCell ref="P19:T19"/>
    <mergeCell ref="K19:O19"/>
    <mergeCell ref="F19:J19"/>
    <mergeCell ref="F75:G75"/>
    <mergeCell ref="F77:J77"/>
    <mergeCell ref="F70:H70"/>
    <mergeCell ref="I70:J70"/>
    <mergeCell ref="F71:G72"/>
    <mergeCell ref="H71:H72"/>
    <mergeCell ref="I71:I72"/>
    <mergeCell ref="J71:J72"/>
    <mergeCell ref="B68:J68"/>
    <mergeCell ref="E70:E71"/>
    <mergeCell ref="F73:G73"/>
    <mergeCell ref="F74:G74"/>
    <mergeCell ref="B69:D69"/>
    <mergeCell ref="E69:J69"/>
    <mergeCell ref="B70:D72"/>
  </mergeCells>
  <phoneticPr fontId="3"/>
  <dataValidations count="2">
    <dataValidation type="list" allowBlank="1" showInputMessage="1" showErrorMessage="1" sqref="E70:E71">
      <formula1>$E$79:$E$81</formula1>
    </dataValidation>
    <dataValidation type="list" allowBlank="1" showInputMessage="1" showErrorMessage="1" sqref="E69:J69">
      <formula1>$E$82:$E$83</formula1>
    </dataValidation>
  </dataValidations>
  <printOptions horizontalCentered="1" gridLinesSet="0"/>
  <pageMargins left="0.59055118110236227" right="0.59055118110236227" top="0.59055118110236227" bottom="0.39370078740157483" header="0" footer="0"/>
  <pageSetup paperSize="9" scale="48" orientation="landscape" r:id="rId1"/>
  <headerFooter alignWithMargins="0">
    <oddHeader>&amp;R&amp;F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103"/>
  <sheetViews>
    <sheetView view="pageBreakPreview" zoomScale="70" zoomScaleNormal="100" zoomScaleSheetLayoutView="70" workbookViewId="0">
      <pane ySplit="4" topLeftCell="A5" activePane="bottomLeft" state="frozen"/>
      <selection pane="bottomLeft"/>
    </sheetView>
  </sheetViews>
  <sheetFormatPr defaultColWidth="9" defaultRowHeight="12"/>
  <cols>
    <col min="1" max="1" width="11.75" style="22" customWidth="1"/>
    <col min="2" max="2" width="3.5" style="31" customWidth="1"/>
    <col min="3" max="3" width="4.5" style="31" customWidth="1"/>
    <col min="4" max="4" width="4.625" style="31" customWidth="1"/>
    <col min="5" max="5" width="4.75" style="31" customWidth="1"/>
    <col min="6" max="6" width="55.75" style="31" customWidth="1"/>
    <col min="7" max="7" width="5.625" style="319" customWidth="1"/>
    <col min="8" max="8" width="5.625" style="32" customWidth="1"/>
    <col min="9" max="11" width="12.75" style="320" customWidth="1"/>
    <col min="12" max="12" width="16.875" style="320" customWidth="1"/>
    <col min="13" max="13" width="5.625" style="319" customWidth="1"/>
    <col min="14" max="14" width="5.625" style="31" customWidth="1"/>
    <col min="15" max="17" width="12.75" style="320" customWidth="1"/>
    <col min="18" max="18" width="16.875" style="320" customWidth="1"/>
    <col min="19" max="19" width="5.625" style="319" customWidth="1"/>
    <col min="20" max="20" width="5.625" style="31" customWidth="1"/>
    <col min="21" max="23" width="12.75" style="320" customWidth="1"/>
    <col min="24" max="24" width="23.5" style="320" customWidth="1"/>
    <col min="25" max="25" width="3.125" style="31" customWidth="1"/>
    <col min="26" max="26" width="62.375" style="31" customWidth="1"/>
    <col min="27" max="16384" width="9" style="29"/>
  </cols>
  <sheetData>
    <row r="1" spans="1:26">
      <c r="B1" s="22"/>
      <c r="C1" s="22"/>
      <c r="D1" s="22"/>
      <c r="E1" s="22"/>
      <c r="F1" s="22"/>
      <c r="G1" s="23"/>
      <c r="H1" s="24"/>
      <c r="I1" s="25"/>
      <c r="J1" s="26"/>
      <c r="K1" s="26"/>
      <c r="L1" s="26"/>
      <c r="M1" s="23"/>
      <c r="N1" s="22"/>
      <c r="O1" s="25"/>
      <c r="P1" s="26"/>
      <c r="Q1" s="26"/>
      <c r="R1" s="26"/>
      <c r="S1" s="23"/>
      <c r="T1" s="22"/>
      <c r="U1" s="25"/>
      <c r="V1" s="26"/>
      <c r="W1" s="26"/>
      <c r="X1" s="329"/>
      <c r="Y1" s="27"/>
      <c r="Z1" s="28"/>
    </row>
    <row r="2" spans="1:26" ht="12.75" thickBot="1">
      <c r="B2" s="22" t="s">
        <v>27</v>
      </c>
      <c r="C2" s="22"/>
      <c r="D2" s="22"/>
      <c r="E2" s="22"/>
      <c r="F2" s="22"/>
      <c r="G2" s="23"/>
      <c r="H2" s="24"/>
      <c r="I2" s="25"/>
      <c r="J2" s="25"/>
      <c r="K2" s="25"/>
      <c r="L2" s="25"/>
      <c r="M2" s="23"/>
      <c r="N2" s="22"/>
      <c r="O2" s="25"/>
      <c r="P2" s="25"/>
      <c r="Q2" s="25"/>
      <c r="R2" s="25"/>
      <c r="S2" s="23"/>
      <c r="T2" s="22"/>
      <c r="U2" s="30"/>
      <c r="V2" s="25"/>
      <c r="W2" s="25"/>
      <c r="X2" s="25"/>
      <c r="Z2" s="22"/>
    </row>
    <row r="3" spans="1:26" s="34" customFormat="1" ht="13.9" customHeight="1" thickBot="1">
      <c r="A3" s="24"/>
      <c r="B3" s="801" t="s">
        <v>80</v>
      </c>
      <c r="C3" s="803"/>
      <c r="D3" s="803"/>
      <c r="E3" s="803"/>
      <c r="F3" s="805" t="s">
        <v>102</v>
      </c>
      <c r="G3" s="799" t="s">
        <v>15</v>
      </c>
      <c r="H3" s="800"/>
      <c r="I3" s="800"/>
      <c r="J3" s="800"/>
      <c r="K3" s="800"/>
      <c r="L3" s="800"/>
      <c r="M3" s="799" t="s">
        <v>30</v>
      </c>
      <c r="N3" s="800"/>
      <c r="O3" s="800"/>
      <c r="P3" s="800"/>
      <c r="Q3" s="800"/>
      <c r="R3" s="800"/>
      <c r="S3" s="795" t="s">
        <v>246</v>
      </c>
      <c r="T3" s="796"/>
      <c r="U3" s="796"/>
      <c r="V3" s="796"/>
      <c r="W3" s="797"/>
      <c r="X3" s="798"/>
      <c r="Y3" s="32"/>
      <c r="Z3" s="33"/>
    </row>
    <row r="4" spans="1:26" s="34" customFormat="1" ht="12.75" thickBot="1">
      <c r="A4" s="24"/>
      <c r="B4" s="802"/>
      <c r="C4" s="804"/>
      <c r="D4" s="804"/>
      <c r="E4" s="804"/>
      <c r="F4" s="806"/>
      <c r="G4" s="35" t="s">
        <v>16</v>
      </c>
      <c r="H4" s="321" t="s">
        <v>17</v>
      </c>
      <c r="I4" s="321" t="s">
        <v>18</v>
      </c>
      <c r="J4" s="36" t="s">
        <v>19</v>
      </c>
      <c r="K4" s="321" t="s">
        <v>71</v>
      </c>
      <c r="L4" s="37" t="s">
        <v>37</v>
      </c>
      <c r="M4" s="35" t="s">
        <v>16</v>
      </c>
      <c r="N4" s="321" t="s">
        <v>17</v>
      </c>
      <c r="O4" s="321" t="s">
        <v>18</v>
      </c>
      <c r="P4" s="38" t="s">
        <v>19</v>
      </c>
      <c r="Q4" s="321" t="s">
        <v>71</v>
      </c>
      <c r="R4" s="37" t="s">
        <v>156</v>
      </c>
      <c r="S4" s="35" t="s">
        <v>16</v>
      </c>
      <c r="T4" s="327" t="s">
        <v>17</v>
      </c>
      <c r="U4" s="327" t="s">
        <v>18</v>
      </c>
      <c r="V4" s="36" t="s">
        <v>19</v>
      </c>
      <c r="W4" s="327" t="s">
        <v>71</v>
      </c>
      <c r="X4" s="39" t="s">
        <v>37</v>
      </c>
      <c r="Y4" s="32"/>
      <c r="Z4" s="40"/>
    </row>
    <row r="5" spans="1:26" ht="25.15" customHeight="1">
      <c r="B5" s="41" t="s">
        <v>21</v>
      </c>
      <c r="C5" s="42"/>
      <c r="D5" s="42"/>
      <c r="E5" s="42"/>
      <c r="F5" s="43" t="s">
        <v>22</v>
      </c>
      <c r="G5" s="44"/>
      <c r="H5" s="45"/>
      <c r="I5" s="46"/>
      <c r="J5" s="46"/>
      <c r="K5" s="46"/>
      <c r="L5" s="47"/>
      <c r="M5" s="332"/>
      <c r="N5" s="45"/>
      <c r="O5" s="46"/>
      <c r="P5" s="48"/>
      <c r="Q5" s="46"/>
      <c r="R5" s="47"/>
      <c r="S5" s="332"/>
      <c r="T5" s="50"/>
      <c r="U5" s="46"/>
      <c r="V5" s="46"/>
      <c r="W5" s="46"/>
      <c r="X5" s="49"/>
      <c r="Z5" s="51"/>
    </row>
    <row r="6" spans="1:26" s="65" customFormat="1" ht="25.15" customHeight="1">
      <c r="A6" s="52"/>
      <c r="B6" s="53"/>
      <c r="C6" s="54" t="s">
        <v>240</v>
      </c>
      <c r="D6" s="55"/>
      <c r="E6" s="55"/>
      <c r="F6" s="56" t="s">
        <v>57</v>
      </c>
      <c r="G6" s="57"/>
      <c r="H6" s="55"/>
      <c r="I6" s="58"/>
      <c r="J6" s="59">
        <f>J7++J9+J11+J13+J15+J17+J19+J21+J23+J25+J27+J29+J31</f>
        <v>0</v>
      </c>
      <c r="K6" s="59">
        <f>K7++K9+K11+K13+K15+K17+K19+K21+K23+K25+K27+K29+K31</f>
        <v>0</v>
      </c>
      <c r="L6" s="60"/>
      <c r="M6" s="57"/>
      <c r="N6" s="55"/>
      <c r="O6" s="58"/>
      <c r="P6" s="59">
        <f>P7++P9+P11+P13+P15+P17+P19+P21+P23+P25+P27+P29+P31</f>
        <v>0</v>
      </c>
      <c r="Q6" s="59">
        <f>Q7++Q9+Q11+Q13+Q15+Q17+Q19+Q21+Q23+Q25+Q27+Q29+Q31</f>
        <v>0</v>
      </c>
      <c r="R6" s="60"/>
      <c r="S6" s="57"/>
      <c r="T6" s="62"/>
      <c r="U6" s="58"/>
      <c r="V6" s="59">
        <f>V7++V9+V11+V13+V15+V17+V19+V21+V23+V25+V27+V29+V31</f>
        <v>0</v>
      </c>
      <c r="W6" s="59">
        <f>W7++W9+W11+W13+W15+W17+W19+W21+W23+W25+W27+W29+W31</f>
        <v>0</v>
      </c>
      <c r="X6" s="61"/>
      <c r="Y6" s="63"/>
      <c r="Z6" s="64"/>
    </row>
    <row r="7" spans="1:26" s="78" customFormat="1" ht="13.15" customHeight="1">
      <c r="A7" s="66"/>
      <c r="B7" s="67"/>
      <c r="C7" s="68"/>
      <c r="D7" s="68" t="s">
        <v>77</v>
      </c>
      <c r="E7" s="68"/>
      <c r="F7" s="69" t="s">
        <v>79</v>
      </c>
      <c r="G7" s="70"/>
      <c r="H7" s="68"/>
      <c r="I7" s="71"/>
      <c r="J7" s="71">
        <f>SUBTOTAL(9,J8:J8)</f>
        <v>0</v>
      </c>
      <c r="K7" s="71">
        <f>SUBTOTAL(9,K8:K8)</f>
        <v>0</v>
      </c>
      <c r="L7" s="72"/>
      <c r="M7" s="70"/>
      <c r="N7" s="68"/>
      <c r="O7" s="71"/>
      <c r="P7" s="73">
        <f>SUBTOTAL(9,P8:P8)</f>
        <v>0</v>
      </c>
      <c r="Q7" s="73">
        <f>SUBTOTAL(9,Q8:Q8)</f>
        <v>0</v>
      </c>
      <c r="R7" s="72"/>
      <c r="S7" s="70"/>
      <c r="T7" s="75"/>
      <c r="U7" s="71"/>
      <c r="V7" s="71">
        <f>SUBTOTAL(9,V8:V8)</f>
        <v>0</v>
      </c>
      <c r="W7" s="71">
        <f>SUBTOTAL(9,W8:W8)</f>
        <v>0</v>
      </c>
      <c r="X7" s="74"/>
      <c r="Y7" s="76"/>
      <c r="Z7" s="77"/>
    </row>
    <row r="8" spans="1:26" s="90" customFormat="1">
      <c r="A8" s="79"/>
      <c r="B8" s="80"/>
      <c r="C8" s="81"/>
      <c r="D8" s="81"/>
      <c r="E8" s="81"/>
      <c r="F8" s="82"/>
      <c r="G8" s="83"/>
      <c r="H8" s="81"/>
      <c r="I8" s="84"/>
      <c r="J8" s="84">
        <f>ROUNDDOWN(G8*I8,0)</f>
        <v>0</v>
      </c>
      <c r="K8" s="84">
        <f>J8</f>
        <v>0</v>
      </c>
      <c r="L8" s="85"/>
      <c r="M8" s="333"/>
      <c r="N8" s="81"/>
      <c r="O8" s="84"/>
      <c r="P8" s="84">
        <f>ROUNDDOWN(M8*O8,0)</f>
        <v>0</v>
      </c>
      <c r="Q8" s="84">
        <f>P8</f>
        <v>0</v>
      </c>
      <c r="R8" s="85"/>
      <c r="S8" s="333"/>
      <c r="T8" s="87"/>
      <c r="U8" s="84"/>
      <c r="V8" s="84">
        <f>J8-P8</f>
        <v>0</v>
      </c>
      <c r="W8" s="84">
        <f>V8</f>
        <v>0</v>
      </c>
      <c r="X8" s="86"/>
      <c r="Y8" s="88"/>
      <c r="Z8" s="89"/>
    </row>
    <row r="9" spans="1:26" s="90" customFormat="1">
      <c r="A9" s="79"/>
      <c r="B9" s="96"/>
      <c r="C9" s="97"/>
      <c r="D9" s="68" t="s">
        <v>78</v>
      </c>
      <c r="E9" s="97"/>
      <c r="F9" s="69" t="s">
        <v>103</v>
      </c>
      <c r="G9" s="98"/>
      <c r="H9" s="97"/>
      <c r="I9" s="99"/>
      <c r="J9" s="71">
        <f>SUM(J10:J10)</f>
        <v>0</v>
      </c>
      <c r="K9" s="71">
        <f>SUM(K10:K10)</f>
        <v>0</v>
      </c>
      <c r="L9" s="100"/>
      <c r="M9" s="334"/>
      <c r="N9" s="97"/>
      <c r="O9" s="99"/>
      <c r="P9" s="71">
        <f>SUM(P10:P10)</f>
        <v>0</v>
      </c>
      <c r="Q9" s="71">
        <f>SUM(Q10:Q10)</f>
        <v>0</v>
      </c>
      <c r="R9" s="100"/>
      <c r="S9" s="334"/>
      <c r="T9" s="103"/>
      <c r="U9" s="99"/>
      <c r="V9" s="71">
        <f>SUM(V10:V10)</f>
        <v>0</v>
      </c>
      <c r="W9" s="71">
        <f>SUM(W10:W10)</f>
        <v>0</v>
      </c>
      <c r="X9" s="102"/>
      <c r="Y9" s="88"/>
      <c r="Z9" s="89"/>
    </row>
    <row r="10" spans="1:26">
      <c r="B10" s="104"/>
      <c r="C10" s="105"/>
      <c r="D10" s="105"/>
      <c r="E10" s="105"/>
      <c r="F10" s="106"/>
      <c r="G10" s="107"/>
      <c r="H10" s="105"/>
      <c r="I10" s="108"/>
      <c r="J10" s="84">
        <f>ROUNDDOWN(G10*I10,0)</f>
        <v>0</v>
      </c>
      <c r="K10" s="84">
        <f>J10</f>
        <v>0</v>
      </c>
      <c r="L10" s="25"/>
      <c r="M10" s="335"/>
      <c r="N10" s="105"/>
      <c r="O10" s="109"/>
      <c r="P10" s="84">
        <f>ROUNDDOWN(M10*O10,0)</f>
        <v>0</v>
      </c>
      <c r="Q10" s="84">
        <f>P10</f>
        <v>0</v>
      </c>
      <c r="R10" s="25"/>
      <c r="S10" s="335"/>
      <c r="T10" s="112"/>
      <c r="U10" s="109"/>
      <c r="V10" s="84">
        <f>J10-P10</f>
        <v>0</v>
      </c>
      <c r="W10" s="84">
        <f>V10</f>
        <v>0</v>
      </c>
      <c r="X10" s="111"/>
      <c r="Z10" s="28"/>
    </row>
    <row r="11" spans="1:26" s="65" customFormat="1">
      <c r="A11" s="52"/>
      <c r="B11" s="53"/>
      <c r="C11" s="55"/>
      <c r="D11" s="55" t="s">
        <v>59</v>
      </c>
      <c r="E11" s="55"/>
      <c r="F11" s="56" t="s">
        <v>28</v>
      </c>
      <c r="G11" s="57"/>
      <c r="H11" s="55"/>
      <c r="I11" s="58"/>
      <c r="J11" s="71">
        <f>SUM(J12:J12)</f>
        <v>0</v>
      </c>
      <c r="K11" s="71">
        <f>SUM(K12:K12)</f>
        <v>0</v>
      </c>
      <c r="L11" s="113"/>
      <c r="M11" s="336"/>
      <c r="N11" s="55"/>
      <c r="O11" s="58"/>
      <c r="P11" s="71">
        <f>SUM(P12:P12)</f>
        <v>0</v>
      </c>
      <c r="Q11" s="71">
        <f>SUM(Q12:Q12)</f>
        <v>0</v>
      </c>
      <c r="R11" s="113"/>
      <c r="S11" s="57"/>
      <c r="T11" s="62"/>
      <c r="U11" s="58"/>
      <c r="V11" s="71">
        <f>SUM(V12:V12)</f>
        <v>0</v>
      </c>
      <c r="W11" s="71">
        <f>SUM(W12:W12)</f>
        <v>0</v>
      </c>
      <c r="X11" s="114"/>
      <c r="Y11" s="63"/>
      <c r="Z11" s="115"/>
    </row>
    <row r="12" spans="1:26">
      <c r="B12" s="116"/>
      <c r="C12" s="117"/>
      <c r="D12" s="117"/>
      <c r="E12" s="117"/>
      <c r="F12" s="118"/>
      <c r="G12" s="119"/>
      <c r="H12" s="117"/>
      <c r="I12" s="120"/>
      <c r="J12" s="84">
        <f>ROUNDDOWN(G12*I12,0)</f>
        <v>0</v>
      </c>
      <c r="K12" s="84">
        <f>J12</f>
        <v>0</v>
      </c>
      <c r="L12" s="121"/>
      <c r="M12" s="337"/>
      <c r="N12" s="117"/>
      <c r="O12" s="122"/>
      <c r="P12" s="84">
        <f>ROUNDDOWN(M12*O12,0)</f>
        <v>0</v>
      </c>
      <c r="Q12" s="84">
        <f>P12</f>
        <v>0</v>
      </c>
      <c r="R12" s="121"/>
      <c r="S12" s="337"/>
      <c r="T12" s="125"/>
      <c r="U12" s="122"/>
      <c r="V12" s="84">
        <f>J12-P12</f>
        <v>0</v>
      </c>
      <c r="W12" s="84">
        <f>V12</f>
        <v>0</v>
      </c>
      <c r="X12" s="124"/>
      <c r="Z12" s="28"/>
    </row>
    <row r="13" spans="1:26" s="65" customFormat="1">
      <c r="A13" s="52"/>
      <c r="B13" s="126"/>
      <c r="C13" s="127"/>
      <c r="D13" s="127" t="s">
        <v>60</v>
      </c>
      <c r="E13" s="127"/>
      <c r="F13" s="56" t="s">
        <v>104</v>
      </c>
      <c r="G13" s="57"/>
      <c r="H13" s="55"/>
      <c r="I13" s="58"/>
      <c r="J13" s="71">
        <f>SUM(J14:J14)</f>
        <v>0</v>
      </c>
      <c r="K13" s="71">
        <f>SUM(K14:K14)</f>
        <v>0</v>
      </c>
      <c r="L13" s="128"/>
      <c r="M13" s="336"/>
      <c r="N13" s="55"/>
      <c r="O13" s="101"/>
      <c r="P13" s="71">
        <f>SUM(P14:P14)</f>
        <v>0</v>
      </c>
      <c r="Q13" s="71">
        <f>SUM(Q14:Q14)</f>
        <v>0</v>
      </c>
      <c r="R13" s="128"/>
      <c r="S13" s="336"/>
      <c r="T13" s="62"/>
      <c r="U13" s="101"/>
      <c r="V13" s="71">
        <f>SUM(V14:V14)</f>
        <v>0</v>
      </c>
      <c r="W13" s="71">
        <f>SUM(W14:W14)</f>
        <v>0</v>
      </c>
      <c r="X13" s="129"/>
      <c r="Y13" s="63"/>
      <c r="Z13" s="64"/>
    </row>
    <row r="14" spans="1:26">
      <c r="B14" s="104"/>
      <c r="C14" s="105"/>
      <c r="D14" s="130"/>
      <c r="E14" s="130"/>
      <c r="F14" s="106"/>
      <c r="G14" s="107"/>
      <c r="H14" s="105"/>
      <c r="I14" s="131"/>
      <c r="J14" s="84">
        <f>ROUNDDOWN(G14*I14,0)</f>
        <v>0</v>
      </c>
      <c r="K14" s="84">
        <f>J14</f>
        <v>0</v>
      </c>
      <c r="L14" s="25"/>
      <c r="M14" s="335"/>
      <c r="N14" s="105"/>
      <c r="O14" s="131"/>
      <c r="P14" s="84">
        <f>ROUNDDOWN(M14*O14,0)</f>
        <v>0</v>
      </c>
      <c r="Q14" s="84">
        <f>P14</f>
        <v>0</v>
      </c>
      <c r="R14" s="25"/>
      <c r="S14" s="107"/>
      <c r="T14" s="112"/>
      <c r="U14" s="131"/>
      <c r="V14" s="84">
        <f>J14-P14</f>
        <v>0</v>
      </c>
      <c r="W14" s="84">
        <f>V14</f>
        <v>0</v>
      </c>
      <c r="X14" s="111"/>
      <c r="Z14" s="28"/>
    </row>
    <row r="15" spans="1:26" s="65" customFormat="1">
      <c r="A15" s="52"/>
      <c r="B15" s="53"/>
      <c r="C15" s="55"/>
      <c r="D15" s="55" t="s">
        <v>61</v>
      </c>
      <c r="E15" s="55"/>
      <c r="F15" s="56" t="s">
        <v>23</v>
      </c>
      <c r="G15" s="57"/>
      <c r="H15" s="55"/>
      <c r="I15" s="132"/>
      <c r="J15" s="58">
        <f>SUM(J16:J16)</f>
        <v>0</v>
      </c>
      <c r="K15" s="58">
        <f>SUM(K16:K16)</f>
        <v>0</v>
      </c>
      <c r="L15" s="128"/>
      <c r="M15" s="336"/>
      <c r="N15" s="55"/>
      <c r="O15" s="132"/>
      <c r="P15" s="58">
        <f>SUM(P16:P16)</f>
        <v>0</v>
      </c>
      <c r="Q15" s="58">
        <f>SUM(Q16:Q16)</f>
        <v>0</v>
      </c>
      <c r="R15" s="128"/>
      <c r="S15" s="336"/>
      <c r="T15" s="62"/>
      <c r="U15" s="132"/>
      <c r="V15" s="58">
        <f>SUM(V16:V16)</f>
        <v>0</v>
      </c>
      <c r="W15" s="58">
        <f>SUM(W16:W16)</f>
        <v>0</v>
      </c>
      <c r="X15" s="129"/>
      <c r="Y15" s="63"/>
      <c r="Z15" s="133"/>
    </row>
    <row r="16" spans="1:26">
      <c r="B16" s="134"/>
      <c r="C16" s="135"/>
      <c r="D16" s="135"/>
      <c r="E16" s="135"/>
      <c r="F16" s="136"/>
      <c r="G16" s="137"/>
      <c r="H16" s="135"/>
      <c r="I16" s="138"/>
      <c r="J16" s="84">
        <f>ROUNDDOWN(G16*I16,0)</f>
        <v>0</v>
      </c>
      <c r="K16" s="84">
        <f>J16</f>
        <v>0</v>
      </c>
      <c r="L16" s="139"/>
      <c r="M16" s="137"/>
      <c r="N16" s="135"/>
      <c r="O16" s="138"/>
      <c r="P16" s="84">
        <f>ROUNDDOWN(M16*O16,0)</f>
        <v>0</v>
      </c>
      <c r="Q16" s="84">
        <f>P16</f>
        <v>0</v>
      </c>
      <c r="R16" s="139"/>
      <c r="S16" s="147"/>
      <c r="T16" s="141"/>
      <c r="U16" s="138"/>
      <c r="V16" s="84">
        <f>J16-P16</f>
        <v>0</v>
      </c>
      <c r="W16" s="84">
        <f>V16</f>
        <v>0</v>
      </c>
      <c r="X16" s="140"/>
      <c r="Z16" s="28"/>
    </row>
    <row r="17" spans="1:26" s="65" customFormat="1">
      <c r="A17" s="52"/>
      <c r="B17" s="53"/>
      <c r="C17" s="55"/>
      <c r="D17" s="55" t="s">
        <v>62</v>
      </c>
      <c r="E17" s="55"/>
      <c r="F17" s="56" t="s">
        <v>105</v>
      </c>
      <c r="G17" s="57"/>
      <c r="H17" s="55"/>
      <c r="I17" s="132"/>
      <c r="J17" s="58">
        <f>SUM(J18:J18)</f>
        <v>0</v>
      </c>
      <c r="K17" s="58">
        <f>SUM(K18:K18)</f>
        <v>0</v>
      </c>
      <c r="L17" s="128"/>
      <c r="M17" s="336"/>
      <c r="N17" s="55"/>
      <c r="O17" s="132"/>
      <c r="P17" s="58">
        <f>SUM(P18:P18)</f>
        <v>0</v>
      </c>
      <c r="Q17" s="58">
        <f>SUM(Q18:Q18)</f>
        <v>0</v>
      </c>
      <c r="R17" s="128"/>
      <c r="S17" s="336"/>
      <c r="T17" s="62"/>
      <c r="U17" s="132"/>
      <c r="V17" s="58">
        <f>SUM(V18:V18)</f>
        <v>0</v>
      </c>
      <c r="W17" s="58">
        <f>SUM(W18:W18)</f>
        <v>0</v>
      </c>
      <c r="X17" s="129"/>
      <c r="Y17" s="63"/>
      <c r="Z17" s="133"/>
    </row>
    <row r="18" spans="1:26">
      <c r="A18" s="151"/>
      <c r="B18" s="152"/>
      <c r="C18" s="153"/>
      <c r="D18" s="153"/>
      <c r="E18" s="153"/>
      <c r="F18" s="154"/>
      <c r="G18" s="155"/>
      <c r="H18" s="153"/>
      <c r="I18" s="156"/>
      <c r="J18" s="157">
        <f>ROUNDDOWN(G18*I18,0)</f>
        <v>0</v>
      </c>
      <c r="K18" s="157">
        <f t="shared" ref="K18" si="0">J18</f>
        <v>0</v>
      </c>
      <c r="L18" s="158"/>
      <c r="M18" s="338"/>
      <c r="N18" s="153"/>
      <c r="O18" s="156"/>
      <c r="P18" s="157">
        <f>ROUNDDOWN(M18*O18,0)</f>
        <v>0</v>
      </c>
      <c r="Q18" s="84">
        <f t="shared" ref="Q18" si="1">P18</f>
        <v>0</v>
      </c>
      <c r="R18" s="158"/>
      <c r="S18" s="338"/>
      <c r="T18" s="153"/>
      <c r="U18" s="156"/>
      <c r="V18" s="84">
        <f>J18-P18</f>
        <v>0</v>
      </c>
      <c r="W18" s="84">
        <f>V18</f>
        <v>0</v>
      </c>
      <c r="X18" s="159"/>
      <c r="Z18" s="161"/>
    </row>
    <row r="19" spans="1:26">
      <c r="B19" s="163"/>
      <c r="C19" s="164"/>
      <c r="D19" s="55" t="s">
        <v>63</v>
      </c>
      <c r="E19" s="164"/>
      <c r="F19" s="56" t="s">
        <v>106</v>
      </c>
      <c r="G19" s="165"/>
      <c r="H19" s="164"/>
      <c r="I19" s="166"/>
      <c r="J19" s="58">
        <f>SUM(J20:J20)</f>
        <v>0</v>
      </c>
      <c r="K19" s="58">
        <f>SUM(K20:K20)</f>
        <v>0</v>
      </c>
      <c r="L19" s="128"/>
      <c r="M19" s="339"/>
      <c r="N19" s="164"/>
      <c r="O19" s="166"/>
      <c r="P19" s="58">
        <f>SUM(P20:P20)</f>
        <v>0</v>
      </c>
      <c r="Q19" s="58">
        <f>SUM(Q20:Q20)</f>
        <v>0</v>
      </c>
      <c r="R19" s="128"/>
      <c r="S19" s="165"/>
      <c r="T19" s="167"/>
      <c r="U19" s="166"/>
      <c r="V19" s="58">
        <f>SUM(V20:V20)</f>
        <v>0</v>
      </c>
      <c r="W19" s="58">
        <f>SUM(W20:W20)</f>
        <v>0</v>
      </c>
      <c r="X19" s="129"/>
      <c r="Z19" s="28"/>
    </row>
    <row r="20" spans="1:26">
      <c r="B20" s="144"/>
      <c r="C20" s="145"/>
      <c r="D20" s="145"/>
      <c r="E20" s="145"/>
      <c r="F20" s="146"/>
      <c r="G20" s="162"/>
      <c r="H20" s="145"/>
      <c r="I20" s="138"/>
      <c r="J20" s="84">
        <f>ROUNDDOWN(G20*I20,0)</f>
        <v>0</v>
      </c>
      <c r="K20" s="84">
        <f>J20</f>
        <v>0</v>
      </c>
      <c r="L20" s="168"/>
      <c r="M20" s="137"/>
      <c r="N20" s="135"/>
      <c r="O20" s="138"/>
      <c r="P20" s="84">
        <f>ROUNDDOWN(M20*O20,0)</f>
        <v>0</v>
      </c>
      <c r="Q20" s="84">
        <f>P20</f>
        <v>0</v>
      </c>
      <c r="R20" s="148"/>
      <c r="S20" s="137"/>
      <c r="T20" s="135"/>
      <c r="U20" s="138"/>
      <c r="V20" s="84">
        <f>J20-P20</f>
        <v>0</v>
      </c>
      <c r="W20" s="84">
        <f t="shared" ref="W20" si="2">V20</f>
        <v>0</v>
      </c>
      <c r="X20" s="149"/>
      <c r="Z20" s="161"/>
    </row>
    <row r="21" spans="1:26" s="65" customFormat="1">
      <c r="A21" s="52"/>
      <c r="B21" s="53"/>
      <c r="C21" s="55"/>
      <c r="D21" s="55" t="s">
        <v>64</v>
      </c>
      <c r="E21" s="55"/>
      <c r="F21" s="56" t="s">
        <v>108</v>
      </c>
      <c r="G21" s="57"/>
      <c r="H21" s="55"/>
      <c r="I21" s="58"/>
      <c r="J21" s="101">
        <f>SUM(J22:J22)</f>
        <v>0</v>
      </c>
      <c r="K21" s="101">
        <f>SUM(K22:K22)</f>
        <v>0</v>
      </c>
      <c r="L21" s="113"/>
      <c r="M21" s="336"/>
      <c r="N21" s="55"/>
      <c r="O21" s="58"/>
      <c r="P21" s="101">
        <f>SUM(P22:P22)</f>
        <v>0</v>
      </c>
      <c r="Q21" s="101">
        <f>SUM(Q22:Q22)</f>
        <v>0</v>
      </c>
      <c r="R21" s="113"/>
      <c r="S21" s="57"/>
      <c r="T21" s="62"/>
      <c r="U21" s="58"/>
      <c r="V21" s="101">
        <f>SUM(V22:V22)</f>
        <v>0</v>
      </c>
      <c r="W21" s="101">
        <f>SUM(W22:W22)</f>
        <v>0</v>
      </c>
      <c r="X21" s="114"/>
      <c r="Y21" s="63"/>
      <c r="Z21" s="115"/>
    </row>
    <row r="22" spans="1:26">
      <c r="A22" s="79"/>
      <c r="B22" s="169"/>
      <c r="C22" s="170"/>
      <c r="D22" s="170"/>
      <c r="E22" s="170"/>
      <c r="F22" s="171"/>
      <c r="G22" s="172"/>
      <c r="H22" s="170"/>
      <c r="I22" s="157"/>
      <c r="J22" s="157">
        <f>ROUNDDOWN(G22*I22,0)</f>
        <v>0</v>
      </c>
      <c r="K22" s="84">
        <f>J22</f>
        <v>0</v>
      </c>
      <c r="L22" s="173"/>
      <c r="M22" s="340"/>
      <c r="N22" s="170"/>
      <c r="O22" s="157"/>
      <c r="P22" s="94">
        <f>ROUNDDOWN(M22*O22,0)</f>
        <v>0</v>
      </c>
      <c r="Q22" s="84">
        <f>P22</f>
        <v>0</v>
      </c>
      <c r="R22" s="173"/>
      <c r="S22" s="338"/>
      <c r="T22" s="174"/>
      <c r="U22" s="160"/>
      <c r="V22" s="84">
        <f>J22-P22</f>
        <v>0</v>
      </c>
      <c r="W22" s="84">
        <f t="shared" ref="W22" si="3">V22</f>
        <v>0</v>
      </c>
      <c r="X22" s="159"/>
      <c r="Z22" s="28"/>
    </row>
    <row r="23" spans="1:26" s="65" customFormat="1">
      <c r="A23" s="52"/>
      <c r="B23" s="53"/>
      <c r="C23" s="55"/>
      <c r="D23" s="55" t="s">
        <v>65</v>
      </c>
      <c r="E23" s="55"/>
      <c r="F23" s="56" t="s">
        <v>109</v>
      </c>
      <c r="G23" s="57"/>
      <c r="H23" s="55"/>
      <c r="I23" s="58"/>
      <c r="J23" s="58">
        <f>SUM(J24)</f>
        <v>0</v>
      </c>
      <c r="K23" s="58">
        <f>SUM(K24)</f>
        <v>0</v>
      </c>
      <c r="L23" s="128"/>
      <c r="M23" s="336"/>
      <c r="N23" s="55"/>
      <c r="O23" s="58"/>
      <c r="P23" s="58">
        <f>SUM(P24)</f>
        <v>0</v>
      </c>
      <c r="Q23" s="58">
        <f>SUM(Q24)</f>
        <v>0</v>
      </c>
      <c r="R23" s="128"/>
      <c r="S23" s="57"/>
      <c r="T23" s="62"/>
      <c r="U23" s="58"/>
      <c r="V23" s="58">
        <f>SUM(V24)</f>
        <v>0</v>
      </c>
      <c r="W23" s="58">
        <f>SUM(W24)</f>
        <v>0</v>
      </c>
      <c r="X23" s="129"/>
      <c r="Y23" s="63"/>
      <c r="Z23" s="115"/>
    </row>
    <row r="24" spans="1:26">
      <c r="A24" s="151"/>
      <c r="B24" s="134"/>
      <c r="C24" s="135"/>
      <c r="D24" s="135"/>
      <c r="E24" s="135"/>
      <c r="F24" s="136"/>
      <c r="G24" s="175"/>
      <c r="H24" s="135"/>
      <c r="I24" s="142"/>
      <c r="J24" s="84">
        <f>ROUNDDOWN(G24*I24,0)</f>
        <v>0</v>
      </c>
      <c r="K24" s="84">
        <f>J24</f>
        <v>0</v>
      </c>
      <c r="L24" s="139"/>
      <c r="M24" s="137"/>
      <c r="N24" s="135"/>
      <c r="O24" s="142"/>
      <c r="P24" s="84">
        <f>ROUNDDOWN(M24*O24,0)</f>
        <v>0</v>
      </c>
      <c r="Q24" s="84">
        <f>P24</f>
        <v>0</v>
      </c>
      <c r="R24" s="139"/>
      <c r="S24" s="137"/>
      <c r="T24" s="176"/>
      <c r="U24" s="142"/>
      <c r="V24" s="84">
        <f>J24-P24</f>
        <v>0</v>
      </c>
      <c r="W24" s="84">
        <f>V24</f>
        <v>0</v>
      </c>
      <c r="X24" s="140"/>
      <c r="Z24" s="161"/>
    </row>
    <row r="25" spans="1:26" s="65" customFormat="1">
      <c r="A25" s="52"/>
      <c r="B25" s="53"/>
      <c r="C25" s="55"/>
      <c r="D25" s="55" t="s">
        <v>118</v>
      </c>
      <c r="E25" s="55"/>
      <c r="F25" s="56" t="s">
        <v>32</v>
      </c>
      <c r="G25" s="57"/>
      <c r="H25" s="55"/>
      <c r="I25" s="58"/>
      <c r="J25" s="58">
        <f>SUM(J26:J26)</f>
        <v>0</v>
      </c>
      <c r="K25" s="58">
        <f>SUM(K26:K26)</f>
        <v>0</v>
      </c>
      <c r="L25" s="128"/>
      <c r="M25" s="336"/>
      <c r="N25" s="55"/>
      <c r="O25" s="58"/>
      <c r="P25" s="58">
        <f>SUM(P26:P26)</f>
        <v>0</v>
      </c>
      <c r="Q25" s="58">
        <f>SUM(Q26:Q26)</f>
        <v>0</v>
      </c>
      <c r="R25" s="128"/>
      <c r="S25" s="57"/>
      <c r="T25" s="62"/>
      <c r="U25" s="58"/>
      <c r="V25" s="58">
        <f>SUM(V26:V26)</f>
        <v>0</v>
      </c>
      <c r="W25" s="58">
        <f>SUM(W26:W26)</f>
        <v>0</v>
      </c>
      <c r="X25" s="129"/>
      <c r="Y25" s="63"/>
      <c r="Z25" s="115"/>
    </row>
    <row r="26" spans="1:26">
      <c r="A26" s="151"/>
      <c r="B26" s="152"/>
      <c r="C26" s="153"/>
      <c r="D26" s="153"/>
      <c r="E26" s="153"/>
      <c r="F26" s="154"/>
      <c r="G26" s="155"/>
      <c r="H26" s="153"/>
      <c r="I26" s="160"/>
      <c r="J26" s="157">
        <f t="shared" ref="J26" si="4">ROUNDDOWN(G26*I26,0)</f>
        <v>0</v>
      </c>
      <c r="K26" s="84">
        <f t="shared" ref="K26" si="5">J26</f>
        <v>0</v>
      </c>
      <c r="L26" s="158"/>
      <c r="M26" s="338"/>
      <c r="N26" s="153"/>
      <c r="O26" s="160"/>
      <c r="P26" s="94">
        <f>ROUNDDOWN(M26*O26,0)</f>
        <v>0</v>
      </c>
      <c r="Q26" s="84">
        <f t="shared" ref="Q26" si="6">P26</f>
        <v>0</v>
      </c>
      <c r="R26" s="158"/>
      <c r="S26" s="338"/>
      <c r="T26" s="174"/>
      <c r="U26" s="160"/>
      <c r="V26" s="84">
        <f>J26-P26</f>
        <v>0</v>
      </c>
      <c r="W26" s="84">
        <f t="shared" ref="W26" si="7">V26</f>
        <v>0</v>
      </c>
      <c r="X26" s="159"/>
      <c r="Z26" s="161"/>
    </row>
    <row r="27" spans="1:26" s="65" customFormat="1">
      <c r="A27" s="52"/>
      <c r="B27" s="53"/>
      <c r="C27" s="55"/>
      <c r="D27" s="55" t="s">
        <v>111</v>
      </c>
      <c r="E27" s="55"/>
      <c r="F27" s="56" t="s">
        <v>112</v>
      </c>
      <c r="G27" s="57"/>
      <c r="H27" s="55"/>
      <c r="I27" s="58"/>
      <c r="J27" s="58">
        <f>SUM(J28:J28)</f>
        <v>0</v>
      </c>
      <c r="K27" s="58">
        <f>SUM(K28:K28)</f>
        <v>0</v>
      </c>
      <c r="L27" s="128"/>
      <c r="M27" s="336"/>
      <c r="N27" s="55"/>
      <c r="O27" s="58"/>
      <c r="P27" s="58">
        <f>SUM(P28:P28)</f>
        <v>0</v>
      </c>
      <c r="Q27" s="58">
        <f>SUM(Q28:Q28)</f>
        <v>0</v>
      </c>
      <c r="R27" s="128"/>
      <c r="S27" s="57"/>
      <c r="T27" s="62"/>
      <c r="U27" s="58"/>
      <c r="V27" s="58">
        <f>SUM(V28:V28)</f>
        <v>0</v>
      </c>
      <c r="W27" s="58">
        <f>SUM(W28:W28)</f>
        <v>0</v>
      </c>
      <c r="X27" s="129"/>
      <c r="Y27" s="63"/>
      <c r="Z27" s="115"/>
    </row>
    <row r="28" spans="1:26">
      <c r="B28" s="144"/>
      <c r="C28" s="145"/>
      <c r="D28" s="177"/>
      <c r="E28" s="145"/>
      <c r="F28" s="146"/>
      <c r="G28" s="162"/>
      <c r="H28" s="145"/>
      <c r="I28" s="142"/>
      <c r="J28" s="84">
        <f>ROUNDDOWN(G28*I28,0)</f>
        <v>0</v>
      </c>
      <c r="K28" s="84">
        <f>J28</f>
        <v>0</v>
      </c>
      <c r="L28" s="178"/>
      <c r="M28" s="147"/>
      <c r="N28" s="145"/>
      <c r="O28" s="179"/>
      <c r="P28" s="84">
        <f>ROUNDDOWN(M28*O28,0)</f>
        <v>0</v>
      </c>
      <c r="Q28" s="84">
        <f>P28</f>
        <v>0</v>
      </c>
      <c r="R28" s="148"/>
      <c r="S28" s="147"/>
      <c r="T28" s="141"/>
      <c r="U28" s="179"/>
      <c r="V28" s="84">
        <f>J28-P28</f>
        <v>0</v>
      </c>
      <c r="W28" s="84">
        <f t="shared" ref="W28" si="8">V28</f>
        <v>0</v>
      </c>
      <c r="X28" s="149"/>
      <c r="Z28" s="28"/>
    </row>
    <row r="29" spans="1:26" s="65" customFormat="1">
      <c r="A29" s="52"/>
      <c r="B29" s="53"/>
      <c r="C29" s="55"/>
      <c r="D29" s="55" t="s">
        <v>113</v>
      </c>
      <c r="E29" s="55"/>
      <c r="F29" s="56" t="s">
        <v>119</v>
      </c>
      <c r="G29" s="57"/>
      <c r="H29" s="55"/>
      <c r="I29" s="58"/>
      <c r="J29" s="58">
        <f>SUM(J30:J30)</f>
        <v>0</v>
      </c>
      <c r="K29" s="58">
        <f>SUM(K30:K30)</f>
        <v>0</v>
      </c>
      <c r="L29" s="128"/>
      <c r="M29" s="336"/>
      <c r="N29" s="55"/>
      <c r="O29" s="58"/>
      <c r="P29" s="58">
        <f>SUM(P30:P30)</f>
        <v>0</v>
      </c>
      <c r="Q29" s="58">
        <f>SUM(Q30:Q30)</f>
        <v>0</v>
      </c>
      <c r="R29" s="128"/>
      <c r="S29" s="57"/>
      <c r="T29" s="62"/>
      <c r="U29" s="58"/>
      <c r="V29" s="58">
        <f>SUM(V30:V30)</f>
        <v>0</v>
      </c>
      <c r="W29" s="58">
        <f>SUM(W30:W30)</f>
        <v>0</v>
      </c>
      <c r="X29" s="129"/>
      <c r="Y29" s="63"/>
      <c r="Z29" s="115"/>
    </row>
    <row r="30" spans="1:26" s="182" customFormat="1">
      <c r="A30" s="79"/>
      <c r="B30" s="169"/>
      <c r="C30" s="170"/>
      <c r="D30" s="170"/>
      <c r="E30" s="170"/>
      <c r="F30" s="171"/>
      <c r="G30" s="172"/>
      <c r="H30" s="170"/>
      <c r="I30" s="183"/>
      <c r="J30" s="157">
        <f>ROUNDDOWN(G30*I30,0)</f>
        <v>0</v>
      </c>
      <c r="K30" s="84">
        <f>J30</f>
        <v>0</v>
      </c>
      <c r="L30" s="173"/>
      <c r="M30" s="340"/>
      <c r="N30" s="170"/>
      <c r="O30" s="183"/>
      <c r="P30" s="94">
        <f>ROUNDDOWN(M30*O30,0)</f>
        <v>0</v>
      </c>
      <c r="Q30" s="84">
        <f>P30</f>
        <v>0</v>
      </c>
      <c r="R30" s="362"/>
      <c r="S30" s="351"/>
      <c r="T30" s="323"/>
      <c r="U30" s="324"/>
      <c r="V30" s="84">
        <f>J30-P30</f>
        <v>0</v>
      </c>
      <c r="W30" s="325">
        <f>V30</f>
        <v>0</v>
      </c>
      <c r="X30" s="322"/>
      <c r="Y30" s="180"/>
      <c r="Z30" s="181"/>
    </row>
    <row r="31" spans="1:26" s="65" customFormat="1">
      <c r="A31" s="52"/>
      <c r="B31" s="53"/>
      <c r="C31" s="55"/>
      <c r="D31" s="55" t="s">
        <v>114</v>
      </c>
      <c r="E31" s="55"/>
      <c r="F31" s="330" t="s">
        <v>159</v>
      </c>
      <c r="G31" s="57"/>
      <c r="H31" s="55"/>
      <c r="I31" s="58"/>
      <c r="J31" s="58">
        <f>SUM(J32:J32)</f>
        <v>0</v>
      </c>
      <c r="K31" s="58">
        <f>SUM(K32:K32)</f>
        <v>0</v>
      </c>
      <c r="L31" s="128"/>
      <c r="M31" s="336"/>
      <c r="N31" s="55"/>
      <c r="O31" s="58"/>
      <c r="P31" s="58">
        <f>SUM(P32:P32)</f>
        <v>0</v>
      </c>
      <c r="Q31" s="58">
        <f>SUM(Q32:Q32)</f>
        <v>0</v>
      </c>
      <c r="R31" s="128"/>
      <c r="S31" s="57"/>
      <c r="T31" s="62"/>
      <c r="U31" s="58"/>
      <c r="V31" s="58">
        <f>SUM(V32:V32)</f>
        <v>0</v>
      </c>
      <c r="W31" s="58">
        <f>SUM(W32:W32)</f>
        <v>0</v>
      </c>
      <c r="X31" s="129"/>
      <c r="Y31" s="63"/>
      <c r="Z31" s="115"/>
    </row>
    <row r="32" spans="1:26">
      <c r="A32" s="151"/>
      <c r="B32" s="163"/>
      <c r="C32" s="453"/>
      <c r="D32" s="453"/>
      <c r="E32" s="453"/>
      <c r="F32" s="465"/>
      <c r="G32" s="165"/>
      <c r="H32" s="453"/>
      <c r="I32" s="166"/>
      <c r="J32" s="99">
        <f>ROUNDDOWN(G32*I32,0)</f>
        <v>0</v>
      </c>
      <c r="K32" s="99">
        <f>J32</f>
        <v>0</v>
      </c>
      <c r="L32" s="475"/>
      <c r="M32" s="339"/>
      <c r="N32" s="453"/>
      <c r="O32" s="166"/>
      <c r="P32" s="99">
        <f>ROUNDDOWN(M32*O32,0)</f>
        <v>0</v>
      </c>
      <c r="Q32" s="99">
        <f>P32</f>
        <v>0</v>
      </c>
      <c r="R32" s="477"/>
      <c r="S32" s="339"/>
      <c r="T32" s="167"/>
      <c r="U32" s="166"/>
      <c r="V32" s="84">
        <f>J32-P32</f>
        <v>0</v>
      </c>
      <c r="W32" s="488">
        <f>V32</f>
        <v>0</v>
      </c>
      <c r="X32" s="477"/>
      <c r="Z32" s="161"/>
    </row>
    <row r="33" spans="1:26" ht="25.15" customHeight="1">
      <c r="B33" s="185"/>
      <c r="C33" s="186" t="s">
        <v>241</v>
      </c>
      <c r="D33" s="187"/>
      <c r="E33" s="187"/>
      <c r="F33" s="326" t="s">
        <v>243</v>
      </c>
      <c r="G33" s="188"/>
      <c r="H33" s="187"/>
      <c r="I33" s="189"/>
      <c r="J33" s="258">
        <f>SUM(J34,J34)</f>
        <v>0</v>
      </c>
      <c r="K33" s="258">
        <f>SUM(K34,K34)</f>
        <v>0</v>
      </c>
      <c r="L33" s="191"/>
      <c r="M33" s="341"/>
      <c r="N33" s="187"/>
      <c r="O33" s="189"/>
      <c r="P33" s="258">
        <f>SUM(P34,P34)</f>
        <v>0</v>
      </c>
      <c r="Q33" s="258">
        <f>SUM(Q34,Q34)</f>
        <v>0</v>
      </c>
      <c r="R33" s="191"/>
      <c r="S33" s="341"/>
      <c r="T33" s="193"/>
      <c r="U33" s="189"/>
      <c r="V33" s="258">
        <f>SUM(V34,V34)</f>
        <v>0</v>
      </c>
      <c r="W33" s="258">
        <f>SUM(W34,W34)</f>
        <v>0</v>
      </c>
      <c r="X33" s="192"/>
      <c r="Z33" s="161"/>
    </row>
    <row r="34" spans="1:26">
      <c r="B34" s="185"/>
      <c r="C34" s="187"/>
      <c r="D34" s="187"/>
      <c r="E34" s="187"/>
      <c r="F34" s="194"/>
      <c r="G34" s="188"/>
      <c r="H34" s="187"/>
      <c r="I34" s="189"/>
      <c r="J34" s="84">
        <f>ROUNDDOWN(G34*I34,0)</f>
        <v>0</v>
      </c>
      <c r="K34" s="99">
        <f>J34</f>
        <v>0</v>
      </c>
      <c r="L34" s="191"/>
      <c r="M34" s="341"/>
      <c r="N34" s="187"/>
      <c r="O34" s="189"/>
      <c r="P34" s="84">
        <f>ROUNDDOWN(M34*O34,0)</f>
        <v>0</v>
      </c>
      <c r="Q34" s="99">
        <f>P34</f>
        <v>0</v>
      </c>
      <c r="R34" s="191"/>
      <c r="S34" s="341"/>
      <c r="T34" s="193"/>
      <c r="U34" s="189"/>
      <c r="V34" s="84">
        <f>J34-P34</f>
        <v>0</v>
      </c>
      <c r="W34" s="99">
        <f>V34</f>
        <v>0</v>
      </c>
      <c r="X34" s="192"/>
      <c r="Z34" s="161"/>
    </row>
    <row r="35" spans="1:26" s="65" customFormat="1" ht="25.15" customHeight="1">
      <c r="A35" s="52"/>
      <c r="B35" s="53"/>
      <c r="C35" s="54" t="s">
        <v>242</v>
      </c>
      <c r="D35" s="127"/>
      <c r="E35" s="127"/>
      <c r="F35" s="56" t="s">
        <v>67</v>
      </c>
      <c r="G35" s="57"/>
      <c r="H35" s="55"/>
      <c r="I35" s="58"/>
      <c r="J35" s="58">
        <f>J36+J39+J42+J45+J48+J51+J54+J57+J60+J63+J66+J69+J72+J75+J78+J81</f>
        <v>0</v>
      </c>
      <c r="K35" s="58">
        <f>K36+K39+K42+K45+K48+K51+K54+K57+K60+K63+K66+K69+K72+K75+K78+K81</f>
        <v>0</v>
      </c>
      <c r="L35" s="128"/>
      <c r="M35" s="336"/>
      <c r="N35" s="55"/>
      <c r="O35" s="58"/>
      <c r="P35" s="58">
        <f>P36+P39+P42+P45+P48+P51+P54+P57+P60+P63+P66+P69+P72+P75+P78+P81</f>
        <v>0</v>
      </c>
      <c r="Q35" s="58">
        <f>Q36+Q39+Q42+Q45+Q48+Q51+Q54+Q57+Q60+Q63+Q66+Q69+Q72+Q75+Q78+Q81</f>
        <v>0</v>
      </c>
      <c r="R35" s="128"/>
      <c r="S35" s="57"/>
      <c r="T35" s="62"/>
      <c r="U35" s="101"/>
      <c r="V35" s="58">
        <f>V36+V39+V42+V45+V48+V51+V54+V57+V60+V63+V66+V69+V72+V75+V78+V81</f>
        <v>0</v>
      </c>
      <c r="W35" s="58">
        <f>W36+W39+W42+W45+W48+W51+W54+W57+W60+W63+W66+W69+W72+W75+W78+W81</f>
        <v>0</v>
      </c>
      <c r="X35" s="129"/>
      <c r="Y35" s="63"/>
      <c r="Z35" s="133"/>
    </row>
    <row r="36" spans="1:26" s="65" customFormat="1">
      <c r="A36" s="52" t="s">
        <v>29</v>
      </c>
      <c r="B36" s="53"/>
      <c r="C36" s="55"/>
      <c r="D36" s="55" t="s">
        <v>58</v>
      </c>
      <c r="E36" s="55"/>
      <c r="F36" s="56" t="s">
        <v>79</v>
      </c>
      <c r="G36" s="57"/>
      <c r="H36" s="55"/>
      <c r="I36" s="58"/>
      <c r="J36" s="58">
        <f>SUBTOTAL(9,J37:J38)</f>
        <v>0</v>
      </c>
      <c r="K36" s="58">
        <f>SUBTOTAL(9,K37:K38)</f>
        <v>0</v>
      </c>
      <c r="L36" s="128"/>
      <c r="M36" s="336"/>
      <c r="N36" s="55"/>
      <c r="O36" s="101"/>
      <c r="P36" s="58">
        <f>SUBTOTAL(9,P37:P38)</f>
        <v>0</v>
      </c>
      <c r="Q36" s="58">
        <f>SUBTOTAL(9,Q37:Q38)</f>
        <v>0</v>
      </c>
      <c r="R36" s="128"/>
      <c r="S36" s="336"/>
      <c r="T36" s="62"/>
      <c r="U36" s="101"/>
      <c r="V36" s="58">
        <f>SUBTOTAL(9,V37:V38)</f>
        <v>0</v>
      </c>
      <c r="W36" s="58">
        <f>SUBTOTAL(9,W37:W38)</f>
        <v>0</v>
      </c>
      <c r="X36" s="129"/>
      <c r="Y36" s="63"/>
      <c r="Z36" s="115"/>
    </row>
    <row r="37" spans="1:26">
      <c r="B37" s="144"/>
      <c r="C37" s="145"/>
      <c r="D37" s="145"/>
      <c r="E37" s="145"/>
      <c r="F37" s="146"/>
      <c r="G37" s="162"/>
      <c r="H37" s="145"/>
      <c r="I37" s="142"/>
      <c r="J37" s="84"/>
      <c r="K37" s="142">
        <f>SUM(J38:J38)</f>
        <v>0</v>
      </c>
      <c r="L37" s="148"/>
      <c r="M37" s="147"/>
      <c r="N37" s="145"/>
      <c r="O37" s="179"/>
      <c r="P37" s="184"/>
      <c r="Q37" s="142">
        <f>SUM(P38:P38)</f>
        <v>0</v>
      </c>
      <c r="R37" s="148"/>
      <c r="S37" s="147"/>
      <c r="T37" s="141"/>
      <c r="U37" s="179"/>
      <c r="V37" s="142"/>
      <c r="W37" s="160">
        <f>SUM(V38:V38)</f>
        <v>0</v>
      </c>
      <c r="X37" s="149"/>
      <c r="Z37" s="28"/>
    </row>
    <row r="38" spans="1:26">
      <c r="B38" s="144"/>
      <c r="C38" s="145"/>
      <c r="D38" s="145"/>
      <c r="E38" s="145"/>
      <c r="F38" s="146"/>
      <c r="G38" s="162"/>
      <c r="H38" s="145"/>
      <c r="I38" s="142"/>
      <c r="J38" s="94">
        <f>ROUNDDOWN(G38*I38,0)</f>
        <v>0</v>
      </c>
      <c r="K38" s="142"/>
      <c r="L38" s="148"/>
      <c r="M38" s="147"/>
      <c r="N38" s="145"/>
      <c r="O38" s="142"/>
      <c r="P38" s="94">
        <f>ROUNDDOWN(M38*O38,0)</f>
        <v>0</v>
      </c>
      <c r="Q38" s="142"/>
      <c r="R38" s="148"/>
      <c r="S38" s="147"/>
      <c r="T38" s="141"/>
      <c r="U38" s="179"/>
      <c r="V38" s="142">
        <f>J38-P38</f>
        <v>0</v>
      </c>
      <c r="W38" s="142"/>
      <c r="X38" s="149"/>
      <c r="Z38" s="28"/>
    </row>
    <row r="39" spans="1:26" s="90" customFormat="1">
      <c r="A39" s="79"/>
      <c r="B39" s="96"/>
      <c r="C39" s="97"/>
      <c r="D39" s="68" t="s">
        <v>69</v>
      </c>
      <c r="E39" s="97"/>
      <c r="F39" s="69" t="s">
        <v>103</v>
      </c>
      <c r="G39" s="98"/>
      <c r="H39" s="97"/>
      <c r="I39" s="99"/>
      <c r="J39" s="58">
        <f>SUBTOTAL(9,J40:J41)</f>
        <v>0</v>
      </c>
      <c r="K39" s="71">
        <f>SUBTOTAL(9,K41:K41)</f>
        <v>0</v>
      </c>
      <c r="L39" s="100"/>
      <c r="M39" s="334"/>
      <c r="N39" s="97"/>
      <c r="O39" s="99"/>
      <c r="P39" s="73">
        <f>SUBTOTAL(9,P41:P41)</f>
        <v>0</v>
      </c>
      <c r="Q39" s="71">
        <f>SUBTOTAL(9,Q41:Q41)</f>
        <v>0</v>
      </c>
      <c r="R39" s="100"/>
      <c r="S39" s="334"/>
      <c r="T39" s="103"/>
      <c r="U39" s="99"/>
      <c r="V39" s="73">
        <f>SUBTOTAL(9,V41:V41)</f>
        <v>0</v>
      </c>
      <c r="W39" s="71">
        <f>SUBTOTAL(9,W41:W41)</f>
        <v>0</v>
      </c>
      <c r="X39" s="102"/>
      <c r="Y39" s="88"/>
      <c r="Z39" s="89"/>
    </row>
    <row r="40" spans="1:26" s="90" customFormat="1">
      <c r="A40" s="79"/>
      <c r="B40" s="169"/>
      <c r="C40" s="170"/>
      <c r="D40" s="483"/>
      <c r="E40" s="170"/>
      <c r="F40" s="484"/>
      <c r="G40" s="172"/>
      <c r="H40" s="170"/>
      <c r="I40" s="157"/>
      <c r="J40" s="157"/>
      <c r="K40" s="157">
        <f>SUM(J41:J41)</f>
        <v>0</v>
      </c>
      <c r="L40" s="173"/>
      <c r="M40" s="340"/>
      <c r="N40" s="170"/>
      <c r="O40" s="157"/>
      <c r="P40" s="481"/>
      <c r="Q40" s="142">
        <f>SUM(P41:P41)</f>
        <v>0</v>
      </c>
      <c r="R40" s="173"/>
      <c r="S40" s="340"/>
      <c r="T40" s="485"/>
      <c r="U40" s="157"/>
      <c r="V40" s="481"/>
      <c r="W40" s="160">
        <f>SUM(V41:V41)</f>
        <v>0</v>
      </c>
      <c r="X40" s="486"/>
      <c r="Y40" s="88"/>
      <c r="Z40" s="89"/>
    </row>
    <row r="41" spans="1:26" s="197" customFormat="1">
      <c r="A41" s="22"/>
      <c r="B41" s="185"/>
      <c r="C41" s="187"/>
      <c r="D41" s="187"/>
      <c r="E41" s="187"/>
      <c r="F41" s="194"/>
      <c r="G41" s="188"/>
      <c r="H41" s="187"/>
      <c r="I41" s="190"/>
      <c r="J41" s="84">
        <f>ROUNDDOWN(G41*I41,0)</f>
        <v>0</v>
      </c>
      <c r="K41" s="190"/>
      <c r="L41" s="191"/>
      <c r="M41" s="341"/>
      <c r="N41" s="187"/>
      <c r="O41" s="479"/>
      <c r="P41" s="94">
        <f>ROUNDDOWN(M41*O41,0)</f>
        <v>0</v>
      </c>
      <c r="Q41" s="190"/>
      <c r="R41" s="191"/>
      <c r="S41" s="341"/>
      <c r="T41" s="193"/>
      <c r="U41" s="479"/>
      <c r="V41" s="142">
        <f>J41-P41</f>
        <v>0</v>
      </c>
      <c r="W41" s="190"/>
      <c r="X41" s="192"/>
      <c r="Y41" s="195"/>
      <c r="Z41" s="196"/>
    </row>
    <row r="42" spans="1:26" s="65" customFormat="1">
      <c r="A42" s="52"/>
      <c r="B42" s="53"/>
      <c r="C42" s="55"/>
      <c r="D42" s="55" t="s">
        <v>59</v>
      </c>
      <c r="E42" s="55"/>
      <c r="F42" s="56" t="s">
        <v>28</v>
      </c>
      <c r="G42" s="57"/>
      <c r="H42" s="55"/>
      <c r="I42" s="58"/>
      <c r="J42" s="58">
        <f>SUM(J43:J44)</f>
        <v>0</v>
      </c>
      <c r="K42" s="101">
        <f>SUM(K44)</f>
        <v>0</v>
      </c>
      <c r="L42" s="113"/>
      <c r="M42" s="336"/>
      <c r="N42" s="55"/>
      <c r="O42" s="58"/>
      <c r="P42" s="71">
        <f>SUBTOTAL(9,P44:P44)</f>
        <v>0</v>
      </c>
      <c r="Q42" s="71">
        <f>SUBTOTAL(9,Q44:Q44)</f>
        <v>0</v>
      </c>
      <c r="R42" s="113"/>
      <c r="S42" s="57"/>
      <c r="T42" s="62"/>
      <c r="U42" s="58"/>
      <c r="V42" s="71">
        <f>SUBTOTAL(9,V44:V44)</f>
        <v>0</v>
      </c>
      <c r="W42" s="71">
        <f>SUBTOTAL(9,W44:W44)</f>
        <v>0</v>
      </c>
      <c r="X42" s="114"/>
      <c r="Y42" s="63"/>
      <c r="Z42" s="115"/>
    </row>
    <row r="43" spans="1:26" s="65" customFormat="1">
      <c r="A43" s="52"/>
      <c r="B43" s="462"/>
      <c r="C43" s="458"/>
      <c r="D43" s="458"/>
      <c r="E43" s="458"/>
      <c r="F43" s="456"/>
      <c r="G43" s="457"/>
      <c r="H43" s="458"/>
      <c r="I43" s="459"/>
      <c r="J43" s="84"/>
      <c r="K43" s="157">
        <f>SUM(J44:J44)</f>
        <v>0</v>
      </c>
      <c r="L43" s="262"/>
      <c r="M43" s="347"/>
      <c r="N43" s="260"/>
      <c r="O43" s="261"/>
      <c r="P43" s="481"/>
      <c r="Q43" s="142">
        <f>SUM(P44:P44)</f>
        <v>0</v>
      </c>
      <c r="R43" s="262"/>
      <c r="S43" s="259"/>
      <c r="T43" s="264"/>
      <c r="U43" s="261"/>
      <c r="V43" s="482"/>
      <c r="W43" s="160">
        <f>SUM(V44:V44)</f>
        <v>0</v>
      </c>
      <c r="X43" s="263"/>
      <c r="Y43" s="63"/>
      <c r="Z43" s="115"/>
    </row>
    <row r="44" spans="1:26">
      <c r="B44" s="104"/>
      <c r="C44" s="105"/>
      <c r="D44" s="105"/>
      <c r="E44" s="105"/>
      <c r="F44" s="106"/>
      <c r="G44" s="107"/>
      <c r="H44" s="105"/>
      <c r="I44" s="108"/>
      <c r="J44" s="84">
        <f>ROUNDDOWN(G44*I44,0)</f>
        <v>0</v>
      </c>
      <c r="K44" s="108"/>
      <c r="L44" s="25"/>
      <c r="M44" s="335"/>
      <c r="N44" s="105"/>
      <c r="O44" s="109"/>
      <c r="P44" s="94">
        <f>ROUNDDOWN(M44*O44,0)</f>
        <v>0</v>
      </c>
      <c r="Q44" s="108"/>
      <c r="R44" s="25"/>
      <c r="S44" s="335"/>
      <c r="T44" s="112"/>
      <c r="U44" s="109"/>
      <c r="V44" s="142">
        <f>J44-P44</f>
        <v>0</v>
      </c>
      <c r="W44" s="108"/>
      <c r="X44" s="111"/>
      <c r="Z44" s="28"/>
    </row>
    <row r="45" spans="1:26" s="65" customFormat="1">
      <c r="A45" s="52"/>
      <c r="B45" s="53"/>
      <c r="C45" s="55"/>
      <c r="D45" s="55" t="s">
        <v>66</v>
      </c>
      <c r="E45" s="55"/>
      <c r="F45" s="56" t="s">
        <v>115</v>
      </c>
      <c r="G45" s="57"/>
      <c r="H45" s="55"/>
      <c r="I45" s="58"/>
      <c r="J45" s="58">
        <f>SUM(J46:J47)</f>
        <v>0</v>
      </c>
      <c r="K45" s="58">
        <f>SUM(K47:K47)</f>
        <v>0</v>
      </c>
      <c r="L45" s="128"/>
      <c r="M45" s="336"/>
      <c r="N45" s="55"/>
      <c r="O45" s="58"/>
      <c r="P45" s="71">
        <f>SUBTOTAL(9,P47:P47)</f>
        <v>0</v>
      </c>
      <c r="Q45" s="71">
        <f>SUBTOTAL(9,Q47:Q47)</f>
        <v>0</v>
      </c>
      <c r="R45" s="128"/>
      <c r="S45" s="57"/>
      <c r="T45" s="62"/>
      <c r="U45" s="58"/>
      <c r="V45" s="71">
        <f>SUBTOTAL(9,V47:V47)</f>
        <v>0</v>
      </c>
      <c r="W45" s="71">
        <f>SUBTOTAL(9,W47:W47)</f>
        <v>0</v>
      </c>
      <c r="X45" s="129"/>
      <c r="Y45" s="63"/>
      <c r="Z45" s="133"/>
    </row>
    <row r="46" spans="1:26" s="65" customFormat="1">
      <c r="A46" s="52"/>
      <c r="B46" s="462"/>
      <c r="C46" s="458"/>
      <c r="D46" s="458"/>
      <c r="E46" s="458"/>
      <c r="F46" s="456"/>
      <c r="G46" s="457"/>
      <c r="H46" s="458"/>
      <c r="I46" s="459"/>
      <c r="J46" s="84"/>
      <c r="K46" s="157">
        <f>SUM(J47:J47)</f>
        <v>0</v>
      </c>
      <c r="L46" s="471"/>
      <c r="M46" s="468"/>
      <c r="N46" s="458"/>
      <c r="O46" s="459"/>
      <c r="P46" s="469"/>
      <c r="Q46" s="142">
        <f>SUM(P47:P47)</f>
        <v>0</v>
      </c>
      <c r="R46" s="471"/>
      <c r="S46" s="457"/>
      <c r="T46" s="470"/>
      <c r="U46" s="261"/>
      <c r="V46" s="482"/>
      <c r="W46" s="160">
        <f>SUM(V47:V47)</f>
        <v>0</v>
      </c>
      <c r="X46" s="472"/>
      <c r="Y46" s="63"/>
      <c r="Z46" s="115"/>
    </row>
    <row r="47" spans="1:26">
      <c r="B47" s="144"/>
      <c r="C47" s="145"/>
      <c r="D47" s="177"/>
      <c r="E47" s="177"/>
      <c r="F47" s="146"/>
      <c r="G47" s="162"/>
      <c r="H47" s="145"/>
      <c r="I47" s="138"/>
      <c r="J47" s="84">
        <f>ROUNDDOWN(G47*I47,0)</f>
        <v>0</v>
      </c>
      <c r="K47" s="142"/>
      <c r="L47" s="148"/>
      <c r="M47" s="147"/>
      <c r="N47" s="145"/>
      <c r="O47" s="138"/>
      <c r="P47" s="94">
        <f>ROUNDDOWN(M47*O47,0)</f>
        <v>0</v>
      </c>
      <c r="Q47" s="142"/>
      <c r="R47" s="148"/>
      <c r="S47" s="147"/>
      <c r="T47" s="141"/>
      <c r="U47" s="487"/>
      <c r="V47" s="142">
        <f>J47-P47</f>
        <v>0</v>
      </c>
      <c r="W47" s="143"/>
      <c r="X47" s="149"/>
      <c r="Z47" s="28"/>
    </row>
    <row r="48" spans="1:26" s="65" customFormat="1">
      <c r="A48" s="52"/>
      <c r="B48" s="53"/>
      <c r="C48" s="55"/>
      <c r="D48" s="55" t="s">
        <v>61</v>
      </c>
      <c r="E48" s="55"/>
      <c r="F48" s="56" t="s">
        <v>23</v>
      </c>
      <c r="G48" s="57"/>
      <c r="H48" s="55"/>
      <c r="I48" s="132"/>
      <c r="J48" s="58">
        <f>SUBTOTAL(9,J49:J50)</f>
        <v>0</v>
      </c>
      <c r="K48" s="58">
        <f>SUBTOTAL(9,K49:K50)</f>
        <v>0</v>
      </c>
      <c r="L48" s="128"/>
      <c r="M48" s="336"/>
      <c r="N48" s="55"/>
      <c r="O48" s="132"/>
      <c r="P48" s="58">
        <f>SUBTOTAL(9,P49:P50)</f>
        <v>0</v>
      </c>
      <c r="Q48" s="58">
        <f>SUBTOTAL(9,Q49:Q50)</f>
        <v>0</v>
      </c>
      <c r="R48" s="128"/>
      <c r="S48" s="336"/>
      <c r="T48" s="62"/>
      <c r="U48" s="132"/>
      <c r="V48" s="58">
        <f>SUBTOTAL(9,V49:V50)</f>
        <v>0</v>
      </c>
      <c r="W48" s="58">
        <f>SUBTOTAL(9,W49:W50)</f>
        <v>0</v>
      </c>
      <c r="X48" s="129"/>
      <c r="Y48" s="63"/>
      <c r="Z48" s="133"/>
    </row>
    <row r="49" spans="1:26">
      <c r="A49" s="79"/>
      <c r="B49" s="169"/>
      <c r="C49" s="170"/>
      <c r="D49" s="170"/>
      <c r="E49" s="170"/>
      <c r="F49" s="198"/>
      <c r="G49" s="172"/>
      <c r="H49" s="170"/>
      <c r="I49" s="183"/>
      <c r="J49" s="84"/>
      <c r="K49" s="157">
        <f>SUM(J50:J50)</f>
        <v>0</v>
      </c>
      <c r="L49" s="173"/>
      <c r="M49" s="172"/>
      <c r="N49" s="170"/>
      <c r="O49" s="183"/>
      <c r="P49" s="199"/>
      <c r="Q49" s="157">
        <f>SUM(P50:P50)</f>
        <v>0</v>
      </c>
      <c r="R49" s="173"/>
      <c r="S49" s="338"/>
      <c r="T49" s="174"/>
      <c r="U49" s="156"/>
      <c r="V49" s="160"/>
      <c r="W49" s="160">
        <f>SUM(V50:V50)</f>
        <v>0</v>
      </c>
      <c r="X49" s="159"/>
      <c r="Z49" s="28"/>
    </row>
    <row r="50" spans="1:26">
      <c r="A50" s="79"/>
      <c r="B50" s="91"/>
      <c r="C50" s="92"/>
      <c r="D50" s="92"/>
      <c r="E50" s="92"/>
      <c r="F50" s="146"/>
      <c r="G50" s="93"/>
      <c r="H50" s="92"/>
      <c r="I50" s="94"/>
      <c r="J50" s="94">
        <f>ROUNDDOWN(G50*I50,0)</f>
        <v>0</v>
      </c>
      <c r="K50" s="94"/>
      <c r="L50" s="95"/>
      <c r="M50" s="93"/>
      <c r="N50" s="92"/>
      <c r="O50" s="94"/>
      <c r="P50" s="94">
        <f>ROUNDDOWN(M50*O50,0)</f>
        <v>0</v>
      </c>
      <c r="Q50" s="94"/>
      <c r="R50" s="95"/>
      <c r="S50" s="147"/>
      <c r="T50" s="141"/>
      <c r="U50" s="138"/>
      <c r="V50" s="142">
        <f>J50-P50</f>
        <v>0</v>
      </c>
      <c r="W50" s="142"/>
      <c r="X50" s="149"/>
      <c r="Z50" s="28"/>
    </row>
    <row r="51" spans="1:26" s="65" customFormat="1">
      <c r="A51" s="52" t="s">
        <v>29</v>
      </c>
      <c r="B51" s="53"/>
      <c r="C51" s="55"/>
      <c r="D51" s="55" t="s">
        <v>62</v>
      </c>
      <c r="E51" s="55"/>
      <c r="F51" s="56" t="s">
        <v>105</v>
      </c>
      <c r="G51" s="57"/>
      <c r="H51" s="55"/>
      <c r="I51" s="58"/>
      <c r="J51" s="58">
        <f>SUBTOTAL(9,J52:J53)</f>
        <v>0</v>
      </c>
      <c r="K51" s="58">
        <f>SUBTOTAL(9,K52:K53)</f>
        <v>0</v>
      </c>
      <c r="L51" s="128"/>
      <c r="M51" s="336"/>
      <c r="N51" s="55"/>
      <c r="O51" s="101"/>
      <c r="P51" s="58">
        <f>SUBTOTAL(9,P52:P53)</f>
        <v>0</v>
      </c>
      <c r="Q51" s="58">
        <f>SUBTOTAL(9,Q52:Q53)</f>
        <v>0</v>
      </c>
      <c r="R51" s="128"/>
      <c r="S51" s="336"/>
      <c r="T51" s="62"/>
      <c r="U51" s="101"/>
      <c r="V51" s="58">
        <f>SUBTOTAL(9,V52:V53)</f>
        <v>0</v>
      </c>
      <c r="W51" s="58">
        <f>SUBTOTAL(9,W52:W53)</f>
        <v>0</v>
      </c>
      <c r="X51" s="129"/>
      <c r="Y51" s="63"/>
      <c r="Z51" s="115"/>
    </row>
    <row r="52" spans="1:26">
      <c r="B52" s="152"/>
      <c r="C52" s="153"/>
      <c r="D52" s="153"/>
      <c r="E52" s="153"/>
      <c r="F52" s="154"/>
      <c r="G52" s="155"/>
      <c r="H52" s="153"/>
      <c r="I52" s="160"/>
      <c r="J52" s="160"/>
      <c r="K52" s="160">
        <f>SUM(J53)</f>
        <v>0</v>
      </c>
      <c r="L52" s="158"/>
      <c r="M52" s="338"/>
      <c r="N52" s="153"/>
      <c r="O52" s="160"/>
      <c r="P52" s="160"/>
      <c r="Q52" s="157">
        <f>SUM(P53:P53)</f>
        <v>0</v>
      </c>
      <c r="R52" s="158"/>
      <c r="S52" s="338"/>
      <c r="T52" s="174"/>
      <c r="U52" s="200"/>
      <c r="V52" s="160"/>
      <c r="W52" s="160">
        <f>SUM(V53:V53)</f>
        <v>0</v>
      </c>
      <c r="X52" s="159"/>
      <c r="Z52" s="28"/>
    </row>
    <row r="53" spans="1:26">
      <c r="B53" s="144"/>
      <c r="C53" s="145"/>
      <c r="D53" s="145"/>
      <c r="E53" s="145"/>
      <c r="F53" s="146"/>
      <c r="G53" s="162"/>
      <c r="H53" s="145"/>
      <c r="I53" s="142"/>
      <c r="J53" s="94">
        <f>ROUNDDOWN(G53*I53,0)</f>
        <v>0</v>
      </c>
      <c r="K53" s="142"/>
      <c r="L53" s="148"/>
      <c r="M53" s="147"/>
      <c r="N53" s="145"/>
      <c r="O53" s="179"/>
      <c r="P53" s="94">
        <f>ROUNDDOWN(M53*O53,0)</f>
        <v>0</v>
      </c>
      <c r="Q53" s="142"/>
      <c r="R53" s="148"/>
      <c r="S53" s="147"/>
      <c r="T53" s="141"/>
      <c r="U53" s="179"/>
      <c r="V53" s="142">
        <f>J53-P53</f>
        <v>0</v>
      </c>
      <c r="W53" s="142"/>
      <c r="X53" s="149"/>
      <c r="Z53" s="28"/>
    </row>
    <row r="54" spans="1:26" s="65" customFormat="1">
      <c r="A54" s="52"/>
      <c r="B54" s="53"/>
      <c r="C54" s="55"/>
      <c r="D54" s="55" t="s">
        <v>63</v>
      </c>
      <c r="E54" s="55"/>
      <c r="F54" s="56" t="s">
        <v>106</v>
      </c>
      <c r="G54" s="57"/>
      <c r="H54" s="55"/>
      <c r="I54" s="58"/>
      <c r="J54" s="58">
        <f>SUM(J55:J56)</f>
        <v>0</v>
      </c>
      <c r="K54" s="58">
        <f>SUM(K55:K56)</f>
        <v>0</v>
      </c>
      <c r="L54" s="128"/>
      <c r="M54" s="336"/>
      <c r="N54" s="55"/>
      <c r="O54" s="58"/>
      <c r="P54" s="58">
        <f>SUM(P55:P56)</f>
        <v>0</v>
      </c>
      <c r="Q54" s="58">
        <f>SUM(Q55:Q56)</f>
        <v>0</v>
      </c>
      <c r="R54" s="128"/>
      <c r="S54" s="57"/>
      <c r="T54" s="62"/>
      <c r="U54" s="58"/>
      <c r="V54" s="58">
        <f>SUM(V55:V56)</f>
        <v>0</v>
      </c>
      <c r="W54" s="58">
        <f>SUM(W55:W56)</f>
        <v>0</v>
      </c>
      <c r="X54" s="129"/>
      <c r="Y54" s="63"/>
      <c r="Z54" s="115"/>
    </row>
    <row r="55" spans="1:26">
      <c r="B55" s="152"/>
      <c r="C55" s="153"/>
      <c r="D55" s="153"/>
      <c r="E55" s="153"/>
      <c r="F55" s="154"/>
      <c r="G55" s="155"/>
      <c r="H55" s="153"/>
      <c r="I55" s="156"/>
      <c r="J55" s="160"/>
      <c r="K55" s="94">
        <f>J56</f>
        <v>0</v>
      </c>
      <c r="L55" s="203"/>
      <c r="M55" s="338"/>
      <c r="N55" s="153"/>
      <c r="O55" s="156"/>
      <c r="P55" s="160"/>
      <c r="Q55" s="94">
        <f>P56</f>
        <v>0</v>
      </c>
      <c r="R55" s="158"/>
      <c r="S55" s="338"/>
      <c r="T55" s="153"/>
      <c r="U55" s="156"/>
      <c r="V55" s="160"/>
      <c r="W55" s="160">
        <f>SUM(V56:V56)</f>
        <v>0</v>
      </c>
      <c r="X55" s="149"/>
      <c r="Z55" s="161"/>
    </row>
    <row r="56" spans="1:26">
      <c r="B56" s="144"/>
      <c r="C56" s="145"/>
      <c r="D56" s="145"/>
      <c r="E56" s="145"/>
      <c r="F56" s="146"/>
      <c r="G56" s="162"/>
      <c r="H56" s="145"/>
      <c r="I56" s="138"/>
      <c r="J56" s="94">
        <f>ROUNDDOWN(G56*I56,0)</f>
        <v>0</v>
      </c>
      <c r="K56" s="142"/>
      <c r="L56" s="168"/>
      <c r="M56" s="147"/>
      <c r="N56" s="145"/>
      <c r="O56" s="138"/>
      <c r="P56" s="94">
        <f>ROUNDDOWN(M56*O56,0)</f>
        <v>0</v>
      </c>
      <c r="Q56" s="142"/>
      <c r="R56" s="148"/>
      <c r="S56" s="147"/>
      <c r="T56" s="145"/>
      <c r="U56" s="138"/>
      <c r="V56" s="142">
        <f>J56-P56</f>
        <v>0</v>
      </c>
      <c r="W56" s="142"/>
      <c r="X56" s="149"/>
      <c r="Z56" s="161"/>
    </row>
    <row r="57" spans="1:26" s="65" customFormat="1">
      <c r="A57" s="52" t="s">
        <v>29</v>
      </c>
      <c r="B57" s="53"/>
      <c r="C57" s="55"/>
      <c r="D57" s="55" t="s">
        <v>64</v>
      </c>
      <c r="E57" s="55"/>
      <c r="F57" s="56" t="s">
        <v>108</v>
      </c>
      <c r="G57" s="57"/>
      <c r="H57" s="55"/>
      <c r="I57" s="58"/>
      <c r="J57" s="58">
        <f>SUM(J58:J59)</f>
        <v>0</v>
      </c>
      <c r="K57" s="58">
        <f>SUM(K58:K59)</f>
        <v>0</v>
      </c>
      <c r="L57" s="128"/>
      <c r="M57" s="336"/>
      <c r="N57" s="55"/>
      <c r="O57" s="101"/>
      <c r="P57" s="58">
        <f>SUM(P58:P59)</f>
        <v>0</v>
      </c>
      <c r="Q57" s="58">
        <f>SUM(Q58:Q59)</f>
        <v>0</v>
      </c>
      <c r="R57" s="128"/>
      <c r="S57" s="336"/>
      <c r="T57" s="62"/>
      <c r="U57" s="101"/>
      <c r="V57" s="58">
        <f>SUM(V58:V59)</f>
        <v>0</v>
      </c>
      <c r="W57" s="58">
        <f>SUM(W58:W59)</f>
        <v>0</v>
      </c>
      <c r="X57" s="129"/>
      <c r="Y57" s="63"/>
      <c r="Z57" s="115"/>
    </row>
    <row r="58" spans="1:26">
      <c r="B58" s="152"/>
      <c r="C58" s="153"/>
      <c r="D58" s="153"/>
      <c r="E58" s="153"/>
      <c r="F58" s="154"/>
      <c r="G58" s="155"/>
      <c r="H58" s="153"/>
      <c r="I58" s="156"/>
      <c r="J58" s="160"/>
      <c r="K58" s="94">
        <f>J59</f>
        <v>0</v>
      </c>
      <c r="L58" s="158"/>
      <c r="M58" s="338"/>
      <c r="N58" s="153"/>
      <c r="O58" s="160"/>
      <c r="P58" s="160"/>
      <c r="Q58" s="94">
        <f>P59</f>
        <v>0</v>
      </c>
      <c r="R58" s="158"/>
      <c r="S58" s="338"/>
      <c r="T58" s="153"/>
      <c r="U58" s="200"/>
      <c r="V58" s="160"/>
      <c r="W58" s="160">
        <f>SUM(V59:V59)</f>
        <v>0</v>
      </c>
      <c r="X58" s="159"/>
      <c r="Z58" s="28"/>
    </row>
    <row r="59" spans="1:26">
      <c r="B59" s="144"/>
      <c r="C59" s="145"/>
      <c r="D59" s="145"/>
      <c r="E59" s="145"/>
      <c r="F59" s="146"/>
      <c r="G59" s="147"/>
      <c r="H59" s="145"/>
      <c r="I59" s="142"/>
      <c r="J59" s="94">
        <f>ROUNDDOWN(G59*I59,0)</f>
        <v>0</v>
      </c>
      <c r="K59" s="142"/>
      <c r="L59" s="148"/>
      <c r="M59" s="147"/>
      <c r="N59" s="145"/>
      <c r="O59" s="142"/>
      <c r="P59" s="94">
        <f>ROUNDDOWN(M59*O59,0)</f>
        <v>0</v>
      </c>
      <c r="Q59" s="142"/>
      <c r="R59" s="148"/>
      <c r="S59" s="147"/>
      <c r="T59" s="145"/>
      <c r="U59" s="179"/>
      <c r="V59" s="142">
        <f>J59-P59</f>
        <v>0</v>
      </c>
      <c r="W59" s="142"/>
      <c r="X59" s="149"/>
      <c r="Z59" s="28"/>
    </row>
    <row r="60" spans="1:26" s="65" customFormat="1">
      <c r="A60" s="52" t="s">
        <v>29</v>
      </c>
      <c r="B60" s="53"/>
      <c r="C60" s="55"/>
      <c r="D60" s="127" t="s">
        <v>65</v>
      </c>
      <c r="E60" s="55"/>
      <c r="F60" s="56" t="s">
        <v>109</v>
      </c>
      <c r="G60" s="57"/>
      <c r="H60" s="55"/>
      <c r="I60" s="58"/>
      <c r="J60" s="58">
        <f>SUM(J61:J62)</f>
        <v>0</v>
      </c>
      <c r="K60" s="58">
        <f>SUM(K62)</f>
        <v>0</v>
      </c>
      <c r="L60" s="128"/>
      <c r="M60" s="336"/>
      <c r="N60" s="55"/>
      <c r="O60" s="101"/>
      <c r="P60" s="58">
        <f>SUM(P62)</f>
        <v>0</v>
      </c>
      <c r="Q60" s="58">
        <f>SUM(Q61:Q62)</f>
        <v>0</v>
      </c>
      <c r="R60" s="128"/>
      <c r="S60" s="336"/>
      <c r="T60" s="62"/>
      <c r="U60" s="101"/>
      <c r="V60" s="58">
        <f>SUM(V62)</f>
        <v>0</v>
      </c>
      <c r="W60" s="58">
        <f>SUM(W62)</f>
        <v>0</v>
      </c>
      <c r="X60" s="129"/>
      <c r="Y60" s="63"/>
      <c r="Z60" s="115"/>
    </row>
    <row r="61" spans="1:26" s="65" customFormat="1">
      <c r="A61" s="52"/>
      <c r="B61" s="462"/>
      <c r="C61" s="458"/>
      <c r="D61" s="455"/>
      <c r="E61" s="458"/>
      <c r="F61" s="456"/>
      <c r="G61" s="457"/>
      <c r="H61" s="458"/>
      <c r="I61" s="459"/>
      <c r="J61" s="94"/>
      <c r="K61" s="94">
        <f>J62</f>
        <v>0</v>
      </c>
      <c r="L61" s="471"/>
      <c r="M61" s="468"/>
      <c r="N61" s="458"/>
      <c r="O61" s="467"/>
      <c r="P61" s="473"/>
      <c r="Q61" s="142">
        <f>SUM(P62:P62)</f>
        <v>0</v>
      </c>
      <c r="R61" s="471"/>
      <c r="S61" s="468"/>
      <c r="T61" s="470"/>
      <c r="U61" s="467"/>
      <c r="V61" s="459"/>
      <c r="W61" s="160">
        <f>SUM(V62:V62)</f>
        <v>0</v>
      </c>
      <c r="X61" s="472"/>
      <c r="Y61" s="63"/>
      <c r="Z61" s="115"/>
    </row>
    <row r="62" spans="1:26">
      <c r="B62" s="144"/>
      <c r="C62" s="145"/>
      <c r="D62" s="177"/>
      <c r="E62" s="145"/>
      <c r="F62" s="146"/>
      <c r="G62" s="162"/>
      <c r="H62" s="145"/>
      <c r="I62" s="142"/>
      <c r="J62" s="94">
        <f>ROUNDDOWN(G62*I62,0)</f>
        <v>0</v>
      </c>
      <c r="K62" s="142"/>
      <c r="L62" s="178"/>
      <c r="M62" s="147"/>
      <c r="N62" s="145"/>
      <c r="O62" s="179"/>
      <c r="P62" s="94">
        <f>ROUNDDOWN(M62*O62,0)</f>
        <v>0</v>
      </c>
      <c r="Q62" s="142"/>
      <c r="R62" s="148"/>
      <c r="S62" s="147"/>
      <c r="T62" s="141"/>
      <c r="U62" s="179"/>
      <c r="V62" s="142">
        <f>J62-P62</f>
        <v>0</v>
      </c>
      <c r="W62" s="142"/>
      <c r="X62" s="149"/>
      <c r="Z62" s="28"/>
    </row>
    <row r="63" spans="1:26" s="65" customFormat="1">
      <c r="A63" s="52" t="s">
        <v>29</v>
      </c>
      <c r="B63" s="53"/>
      <c r="C63" s="55"/>
      <c r="D63" s="127" t="s">
        <v>116</v>
      </c>
      <c r="E63" s="55"/>
      <c r="F63" s="56" t="s">
        <v>32</v>
      </c>
      <c r="G63" s="57"/>
      <c r="H63" s="55"/>
      <c r="I63" s="58"/>
      <c r="J63" s="58">
        <f>SUM(J64:J65)</f>
        <v>0</v>
      </c>
      <c r="K63" s="58">
        <f>SUM(K64:K65)</f>
        <v>0</v>
      </c>
      <c r="L63" s="128"/>
      <c r="M63" s="336"/>
      <c r="N63" s="55"/>
      <c r="O63" s="101"/>
      <c r="P63" s="58">
        <f>SUM(P64:P65)</f>
        <v>0</v>
      </c>
      <c r="Q63" s="58">
        <f>SUM(Q64:Q65)</f>
        <v>0</v>
      </c>
      <c r="R63" s="128"/>
      <c r="S63" s="336"/>
      <c r="T63" s="62"/>
      <c r="U63" s="101"/>
      <c r="V63" s="58">
        <f>SUM(V64:V65)</f>
        <v>0</v>
      </c>
      <c r="W63" s="58">
        <f>SUM(W64:W65)</f>
        <v>0</v>
      </c>
      <c r="X63" s="129"/>
      <c r="Y63" s="63"/>
      <c r="Z63" s="115"/>
    </row>
    <row r="64" spans="1:26">
      <c r="B64" s="144"/>
      <c r="C64" s="145"/>
      <c r="D64" s="177"/>
      <c r="E64" s="145"/>
      <c r="F64" s="146"/>
      <c r="G64" s="162"/>
      <c r="H64" s="145"/>
      <c r="I64" s="142"/>
      <c r="J64" s="142"/>
      <c r="K64" s="142">
        <f>SUM(J65:J65)</f>
        <v>0</v>
      </c>
      <c r="L64" s="178"/>
      <c r="M64" s="147"/>
      <c r="N64" s="145"/>
      <c r="O64" s="179"/>
      <c r="P64" s="142"/>
      <c r="Q64" s="142">
        <f>SUM(P65:P65)</f>
        <v>0</v>
      </c>
      <c r="R64" s="148"/>
      <c r="S64" s="147"/>
      <c r="T64" s="141"/>
      <c r="U64" s="179"/>
      <c r="V64" s="142"/>
      <c r="W64" s="160">
        <f>SUM(V65:V65)</f>
        <v>0</v>
      </c>
      <c r="X64" s="149"/>
      <c r="Z64" s="28"/>
    </row>
    <row r="65" spans="1:26">
      <c r="B65" s="144"/>
      <c r="C65" s="145"/>
      <c r="D65" s="177"/>
      <c r="E65" s="145"/>
      <c r="F65" s="146"/>
      <c r="G65" s="162"/>
      <c r="H65" s="145"/>
      <c r="I65" s="142"/>
      <c r="J65" s="94">
        <f>ROUNDDOWN(G65*I65,0)</f>
        <v>0</v>
      </c>
      <c r="K65" s="142"/>
      <c r="L65" s="148"/>
      <c r="M65" s="147"/>
      <c r="N65" s="145"/>
      <c r="O65" s="142"/>
      <c r="P65" s="94">
        <f>ROUNDDOWN(M65*O65,0)</f>
        <v>0</v>
      </c>
      <c r="Q65" s="142"/>
      <c r="R65" s="148"/>
      <c r="S65" s="147"/>
      <c r="T65" s="141"/>
      <c r="U65" s="179"/>
      <c r="V65" s="142">
        <f>J65-P65</f>
        <v>0</v>
      </c>
      <c r="W65" s="142"/>
      <c r="X65" s="149"/>
      <c r="Z65" s="28"/>
    </row>
    <row r="66" spans="1:26" s="65" customFormat="1">
      <c r="A66" s="52" t="s">
        <v>29</v>
      </c>
      <c r="B66" s="53"/>
      <c r="C66" s="55"/>
      <c r="D66" s="127" t="s">
        <v>111</v>
      </c>
      <c r="E66" s="55"/>
      <c r="F66" s="56" t="s">
        <v>112</v>
      </c>
      <c r="G66" s="57"/>
      <c r="H66" s="55"/>
      <c r="I66" s="58"/>
      <c r="J66" s="58">
        <f>SUM(J67:J68)</f>
        <v>0</v>
      </c>
      <c r="K66" s="58">
        <f>SUM(K67:K68)</f>
        <v>0</v>
      </c>
      <c r="L66" s="128"/>
      <c r="M66" s="336"/>
      <c r="N66" s="55"/>
      <c r="O66" s="101"/>
      <c r="P66" s="58">
        <f>SUM(P67:P68)</f>
        <v>0</v>
      </c>
      <c r="Q66" s="58">
        <f>SUM(Q67:Q68)</f>
        <v>0</v>
      </c>
      <c r="R66" s="128"/>
      <c r="S66" s="336"/>
      <c r="T66" s="62"/>
      <c r="U66" s="101"/>
      <c r="V66" s="58">
        <f>SUM(V67:V68)</f>
        <v>0</v>
      </c>
      <c r="W66" s="58">
        <f>SUM(W67:W68)</f>
        <v>0</v>
      </c>
      <c r="X66" s="129"/>
      <c r="Y66" s="63"/>
      <c r="Z66" s="115"/>
    </row>
    <row r="67" spans="1:26" ht="13.5">
      <c r="A67" s="204"/>
      <c r="B67" s="169"/>
      <c r="C67" s="170"/>
      <c r="D67" s="170"/>
      <c r="E67" s="170"/>
      <c r="F67" s="205"/>
      <c r="G67" s="206"/>
      <c r="H67" s="207"/>
      <c r="I67" s="208"/>
      <c r="J67" s="209"/>
      <c r="K67" s="210">
        <f>SUM(J68:J68)</f>
        <v>0</v>
      </c>
      <c r="L67" s="211"/>
      <c r="M67" s="342"/>
      <c r="N67" s="212"/>
      <c r="O67" s="209"/>
      <c r="P67" s="209"/>
      <c r="Q67" s="210">
        <f>SUM(P68:P68)</f>
        <v>0</v>
      </c>
      <c r="R67" s="328"/>
      <c r="S67" s="352"/>
      <c r="T67" s="160"/>
      <c r="U67" s="160"/>
      <c r="V67" s="213"/>
      <c r="W67" s="160">
        <f>SUM(V68:V68)</f>
        <v>0</v>
      </c>
      <c r="X67" s="214"/>
      <c r="Y67" s="161"/>
      <c r="Z67" s="29"/>
    </row>
    <row r="68" spans="1:26" ht="13.5">
      <c r="A68" s="79"/>
      <c r="B68" s="91"/>
      <c r="C68" s="92"/>
      <c r="D68" s="92"/>
      <c r="E68" s="92"/>
      <c r="F68" s="215"/>
      <c r="G68" s="216"/>
      <c r="H68" s="217"/>
      <c r="I68" s="142"/>
      <c r="J68" s="94">
        <f>ROUNDDOWN(G68*I68,0)</f>
        <v>0</v>
      </c>
      <c r="K68" s="218"/>
      <c r="L68" s="219"/>
      <c r="M68" s="343"/>
      <c r="N68" s="220"/>
      <c r="O68" s="221"/>
      <c r="P68" s="94">
        <f>ROUNDDOWN(M68*O68,0)</f>
        <v>0</v>
      </c>
      <c r="Q68" s="218"/>
      <c r="R68" s="201"/>
      <c r="S68" s="353"/>
      <c r="T68" s="142"/>
      <c r="U68" s="142"/>
      <c r="V68" s="142">
        <f>J68-P68</f>
        <v>0</v>
      </c>
      <c r="W68" s="142"/>
      <c r="X68" s="202"/>
      <c r="Y68" s="28"/>
      <c r="Z68" s="29"/>
    </row>
    <row r="69" spans="1:26" s="65" customFormat="1">
      <c r="A69" s="52" t="s">
        <v>29</v>
      </c>
      <c r="B69" s="53"/>
      <c r="C69" s="55"/>
      <c r="D69" s="127" t="s">
        <v>113</v>
      </c>
      <c r="E69" s="55"/>
      <c r="F69" s="56" t="s">
        <v>117</v>
      </c>
      <c r="G69" s="57"/>
      <c r="H69" s="55"/>
      <c r="I69" s="58"/>
      <c r="J69" s="58">
        <f>SUM(J70:J71)</f>
        <v>0</v>
      </c>
      <c r="K69" s="58">
        <f>SUM(K70:K71)</f>
        <v>0</v>
      </c>
      <c r="L69" s="128"/>
      <c r="M69" s="336"/>
      <c r="N69" s="55"/>
      <c r="O69" s="101"/>
      <c r="P69" s="58">
        <f>SUM(P70:P71)</f>
        <v>0</v>
      </c>
      <c r="Q69" s="58">
        <f>SUM(Q70:Q71)</f>
        <v>0</v>
      </c>
      <c r="R69" s="359"/>
      <c r="S69" s="336"/>
      <c r="T69" s="62"/>
      <c r="U69" s="101"/>
      <c r="V69" s="58">
        <f>SUM(V70:V71)</f>
        <v>0</v>
      </c>
      <c r="W69" s="58">
        <f>SUM(W70:W71)</f>
        <v>0</v>
      </c>
      <c r="X69" s="129"/>
      <c r="Y69" s="63"/>
      <c r="Z69" s="115"/>
    </row>
    <row r="70" spans="1:26">
      <c r="B70" s="152"/>
      <c r="C70" s="153"/>
      <c r="D70" s="222"/>
      <c r="E70" s="153"/>
      <c r="F70" s="154"/>
      <c r="G70" s="155"/>
      <c r="H70" s="153"/>
      <c r="I70" s="160"/>
      <c r="J70" s="160"/>
      <c r="K70" s="160">
        <f>SUM(J71:J71)</f>
        <v>0</v>
      </c>
      <c r="L70" s="158"/>
      <c r="M70" s="338"/>
      <c r="N70" s="153"/>
      <c r="O70" s="200"/>
      <c r="P70" s="160"/>
      <c r="Q70" s="160">
        <f>SUM(P71:P71)</f>
        <v>0</v>
      </c>
      <c r="R70" s="361"/>
      <c r="S70" s="338"/>
      <c r="T70" s="174"/>
      <c r="U70" s="200"/>
      <c r="V70" s="160"/>
      <c r="W70" s="160">
        <f>SUM(V71:V71)</f>
        <v>0</v>
      </c>
      <c r="X70" s="159"/>
      <c r="Z70" s="28"/>
    </row>
    <row r="71" spans="1:26">
      <c r="B71" s="144"/>
      <c r="C71" s="145"/>
      <c r="D71" s="177"/>
      <c r="E71" s="145"/>
      <c r="F71" s="146"/>
      <c r="G71" s="162"/>
      <c r="H71" s="145"/>
      <c r="I71" s="142"/>
      <c r="J71" s="94">
        <f>ROUNDDOWN(G71*I71,0)</f>
        <v>0</v>
      </c>
      <c r="K71" s="142"/>
      <c r="L71" s="148"/>
      <c r="M71" s="147"/>
      <c r="N71" s="145"/>
      <c r="O71" s="179"/>
      <c r="P71" s="94">
        <f>ROUNDDOWN((M71*O71),0)</f>
        <v>0</v>
      </c>
      <c r="Q71" s="142"/>
      <c r="R71" s="360"/>
      <c r="S71" s="147"/>
      <c r="T71" s="141"/>
      <c r="U71" s="179"/>
      <c r="V71" s="142">
        <f>J71-P71</f>
        <v>0</v>
      </c>
      <c r="W71" s="142"/>
      <c r="X71" s="149"/>
      <c r="Z71" s="28"/>
    </row>
    <row r="72" spans="1:26" s="65" customFormat="1">
      <c r="A72" s="52" t="s">
        <v>29</v>
      </c>
      <c r="B72" s="53"/>
      <c r="C72" s="55"/>
      <c r="D72" s="127" t="s">
        <v>114</v>
      </c>
      <c r="E72" s="55"/>
      <c r="F72" s="330" t="s">
        <v>158</v>
      </c>
      <c r="G72" s="57"/>
      <c r="H72" s="55"/>
      <c r="I72" s="58"/>
      <c r="J72" s="58">
        <f>SUM(J73:J74)</f>
        <v>0</v>
      </c>
      <c r="K72" s="58">
        <f>SUM(K73:K74)</f>
        <v>0</v>
      </c>
      <c r="L72" s="128"/>
      <c r="M72" s="336"/>
      <c r="N72" s="55"/>
      <c r="O72" s="101"/>
      <c r="P72" s="58">
        <f>SUM(P73:P74)</f>
        <v>0</v>
      </c>
      <c r="Q72" s="58">
        <f>SUM(Q73:Q74)</f>
        <v>0</v>
      </c>
      <c r="R72" s="128"/>
      <c r="S72" s="336"/>
      <c r="T72" s="62"/>
      <c r="U72" s="101"/>
      <c r="V72" s="58">
        <f>SUM(V73:V74)</f>
        <v>0</v>
      </c>
      <c r="W72" s="58">
        <f>SUM(W73:W74)</f>
        <v>0</v>
      </c>
      <c r="X72" s="129"/>
      <c r="Y72" s="63"/>
      <c r="Z72" s="115"/>
    </row>
    <row r="73" spans="1:26">
      <c r="B73" s="223"/>
      <c r="C73" s="224"/>
      <c r="D73" s="225"/>
      <c r="E73" s="224"/>
      <c r="F73" s="226"/>
      <c r="G73" s="227"/>
      <c r="H73" s="224"/>
      <c r="I73" s="228"/>
      <c r="J73" s="94">
        <f>ROUNDDOWN(G73*I73,0)</f>
        <v>0</v>
      </c>
      <c r="K73" s="228">
        <f>J73</f>
        <v>0</v>
      </c>
      <c r="L73" s="178"/>
      <c r="M73" s="227"/>
      <c r="N73" s="224"/>
      <c r="O73" s="228"/>
      <c r="P73" s="94">
        <f>ROUNDDOWN(M73*O73,0)</f>
        <v>0</v>
      </c>
      <c r="Q73" s="228">
        <f>P73</f>
        <v>0</v>
      </c>
      <c r="R73" s="178"/>
      <c r="S73" s="344"/>
      <c r="T73" s="231"/>
      <c r="U73" s="232"/>
      <c r="V73" s="228"/>
      <c r="W73" s="228"/>
      <c r="X73" s="230"/>
      <c r="Z73" s="28"/>
    </row>
    <row r="74" spans="1:26">
      <c r="B74" s="223"/>
      <c r="C74" s="224"/>
      <c r="D74" s="225"/>
      <c r="E74" s="224"/>
      <c r="F74" s="226"/>
      <c r="G74" s="227"/>
      <c r="H74" s="224"/>
      <c r="I74" s="228"/>
      <c r="J74" s="94">
        <f>ROUNDDOWN(G74*I74,0)</f>
        <v>0</v>
      </c>
      <c r="K74" s="228">
        <f>J74</f>
        <v>0</v>
      </c>
      <c r="L74" s="178"/>
      <c r="M74" s="227"/>
      <c r="N74" s="224"/>
      <c r="O74" s="228"/>
      <c r="P74" s="94">
        <f>ROUNDDOWN(M74*O74,0)</f>
        <v>0</v>
      </c>
      <c r="Q74" s="228">
        <f>P74</f>
        <v>0</v>
      </c>
      <c r="R74" s="178"/>
      <c r="S74" s="344"/>
      <c r="T74" s="231"/>
      <c r="U74" s="232"/>
      <c r="V74" s="228"/>
      <c r="W74" s="228"/>
      <c r="X74" s="230"/>
      <c r="Z74" s="28"/>
    </row>
    <row r="75" spans="1:26" s="65" customFormat="1">
      <c r="A75" s="52" t="s">
        <v>29</v>
      </c>
      <c r="B75" s="53"/>
      <c r="C75" s="55"/>
      <c r="D75" s="127" t="s">
        <v>121</v>
      </c>
      <c r="E75" s="55"/>
      <c r="F75" s="56" t="s">
        <v>164</v>
      </c>
      <c r="G75" s="57"/>
      <c r="H75" s="55"/>
      <c r="I75" s="58"/>
      <c r="J75" s="58">
        <f>SUM(J76:J77)</f>
        <v>0</v>
      </c>
      <c r="K75" s="58">
        <f>SUM(K76)</f>
        <v>0</v>
      </c>
      <c r="L75" s="128"/>
      <c r="M75" s="336"/>
      <c r="N75" s="55"/>
      <c r="O75" s="101"/>
      <c r="P75" s="58">
        <f>SUM(P76:P77)</f>
        <v>0</v>
      </c>
      <c r="Q75" s="58">
        <f>SUM(Q76:Q77)</f>
        <v>0</v>
      </c>
      <c r="R75" s="128"/>
      <c r="S75" s="336"/>
      <c r="T75" s="62"/>
      <c r="U75" s="101"/>
      <c r="V75" s="58">
        <f>SUM(V76:V77)</f>
        <v>0</v>
      </c>
      <c r="W75" s="58">
        <f>SUM(W76:W77)</f>
        <v>0</v>
      </c>
      <c r="X75" s="129"/>
      <c r="Y75" s="63"/>
      <c r="Z75" s="115"/>
    </row>
    <row r="76" spans="1:26">
      <c r="B76" s="223"/>
      <c r="C76" s="224"/>
      <c r="D76" s="225"/>
      <c r="E76" s="224"/>
      <c r="F76" s="226"/>
      <c r="G76" s="227"/>
      <c r="H76" s="224"/>
      <c r="I76" s="228"/>
      <c r="J76" s="228"/>
      <c r="K76" s="228">
        <f>SUM(J77:J77)</f>
        <v>0</v>
      </c>
      <c r="L76" s="178"/>
      <c r="M76" s="227"/>
      <c r="N76" s="224"/>
      <c r="O76" s="228"/>
      <c r="P76" s="228"/>
      <c r="Q76" s="228">
        <f>SUM(P77:P77)</f>
        <v>0</v>
      </c>
      <c r="R76" s="178"/>
      <c r="S76" s="344"/>
      <c r="T76" s="231"/>
      <c r="U76" s="232"/>
      <c r="V76" s="228"/>
      <c r="W76" s="228"/>
      <c r="X76" s="230"/>
      <c r="Z76" s="28"/>
    </row>
    <row r="77" spans="1:26">
      <c r="B77" s="144"/>
      <c r="C77" s="145"/>
      <c r="D77" s="177"/>
      <c r="E77" s="145"/>
      <c r="F77" s="146"/>
      <c r="G77" s="162"/>
      <c r="H77" s="145"/>
      <c r="I77" s="142"/>
      <c r="J77" s="142">
        <f>ROUNDDOWN(G77*I77,0)</f>
        <v>0</v>
      </c>
      <c r="K77" s="142"/>
      <c r="L77" s="148"/>
      <c r="M77" s="162"/>
      <c r="N77" s="145"/>
      <c r="O77" s="142"/>
      <c r="P77" s="142">
        <f>ROUNDDOWN(M77*O77,0)</f>
        <v>0</v>
      </c>
      <c r="Q77" s="142"/>
      <c r="R77" s="148"/>
      <c r="S77" s="147"/>
      <c r="T77" s="141"/>
      <c r="U77" s="179"/>
      <c r="V77" s="142"/>
      <c r="W77" s="142"/>
      <c r="X77" s="149"/>
      <c r="Z77" s="28"/>
    </row>
    <row r="78" spans="1:26" s="65" customFormat="1">
      <c r="A78" s="52" t="s">
        <v>29</v>
      </c>
      <c r="B78" s="53"/>
      <c r="C78" s="55"/>
      <c r="D78" s="127" t="s">
        <v>123</v>
      </c>
      <c r="E78" s="55"/>
      <c r="F78" s="56" t="s">
        <v>25</v>
      </c>
      <c r="G78" s="57"/>
      <c r="H78" s="55"/>
      <c r="I78" s="58"/>
      <c r="J78" s="58">
        <f>SUM(J79:J80)</f>
        <v>0</v>
      </c>
      <c r="K78" s="58">
        <f>SUM(K80)</f>
        <v>0</v>
      </c>
      <c r="L78" s="128"/>
      <c r="M78" s="336"/>
      <c r="N78" s="55"/>
      <c r="O78" s="101"/>
      <c r="P78" s="58">
        <f>SUM(P80)</f>
        <v>0</v>
      </c>
      <c r="Q78" s="58">
        <f>SUM(Q79:Q80)</f>
        <v>0</v>
      </c>
      <c r="R78" s="128"/>
      <c r="S78" s="336"/>
      <c r="T78" s="62"/>
      <c r="U78" s="101"/>
      <c r="V78" s="58">
        <f>SUM(V80)</f>
        <v>0</v>
      </c>
      <c r="W78" s="58">
        <f>SUM(W79:W80)</f>
        <v>0</v>
      </c>
      <c r="X78" s="129"/>
      <c r="Y78" s="63"/>
      <c r="Z78" s="115"/>
    </row>
    <row r="79" spans="1:26" s="65" customFormat="1">
      <c r="A79" s="52"/>
      <c r="B79" s="462"/>
      <c r="C79" s="458"/>
      <c r="D79" s="455"/>
      <c r="E79" s="458"/>
      <c r="F79" s="456"/>
      <c r="G79" s="457"/>
      <c r="H79" s="458"/>
      <c r="I79" s="459"/>
      <c r="J79" s="459"/>
      <c r="K79" s="228">
        <f>SUM(J80:J80)</f>
        <v>0</v>
      </c>
      <c r="L79" s="471"/>
      <c r="M79" s="468"/>
      <c r="N79" s="458"/>
      <c r="O79" s="467"/>
      <c r="P79" s="473"/>
      <c r="Q79" s="459"/>
      <c r="R79" s="471"/>
      <c r="S79" s="468"/>
      <c r="T79" s="470"/>
      <c r="U79" s="467"/>
      <c r="V79" s="459"/>
      <c r="W79" s="459"/>
      <c r="X79" s="472"/>
      <c r="Y79" s="63"/>
      <c r="Z79" s="115"/>
    </row>
    <row r="80" spans="1:26">
      <c r="B80" s="223"/>
      <c r="C80" s="224"/>
      <c r="D80" s="225"/>
      <c r="E80" s="224"/>
      <c r="F80" s="226"/>
      <c r="G80" s="227"/>
      <c r="H80" s="224"/>
      <c r="I80" s="228"/>
      <c r="J80" s="142">
        <f>ROUNDDOWN(G80*I80,0)</f>
        <v>0</v>
      </c>
      <c r="K80" s="228"/>
      <c r="L80" s="178"/>
      <c r="M80" s="344"/>
      <c r="N80" s="224"/>
      <c r="O80" s="228"/>
      <c r="P80" s="229"/>
      <c r="Q80" s="228"/>
      <c r="R80" s="178"/>
      <c r="S80" s="344"/>
      <c r="T80" s="231"/>
      <c r="U80" s="232"/>
      <c r="V80" s="228"/>
      <c r="W80" s="228"/>
      <c r="X80" s="230"/>
      <c r="Z80" s="28"/>
    </row>
    <row r="81" spans="1:26" s="65" customFormat="1">
      <c r="A81" s="52" t="s">
        <v>29</v>
      </c>
      <c r="B81" s="53"/>
      <c r="C81" s="55"/>
      <c r="D81" s="127" t="s">
        <v>125</v>
      </c>
      <c r="E81" s="55"/>
      <c r="F81" s="56" t="s">
        <v>222</v>
      </c>
      <c r="G81" s="57"/>
      <c r="H81" s="55"/>
      <c r="I81" s="58"/>
      <c r="J81" s="58">
        <f>SUM(J82:J83)</f>
        <v>0</v>
      </c>
      <c r="K81" s="58">
        <f>SUM(K82:K83)</f>
        <v>0</v>
      </c>
      <c r="L81" s="128"/>
      <c r="M81" s="336"/>
      <c r="N81" s="55"/>
      <c r="O81" s="101"/>
      <c r="P81" s="58">
        <f>SUM(P82:P83)</f>
        <v>0</v>
      </c>
      <c r="Q81" s="58">
        <f>SUM(Q82:Q83)</f>
        <v>0</v>
      </c>
      <c r="R81" s="128"/>
      <c r="S81" s="336"/>
      <c r="T81" s="62"/>
      <c r="U81" s="101"/>
      <c r="V81" s="58">
        <f>SUM(V82:V83)</f>
        <v>0</v>
      </c>
      <c r="W81" s="58">
        <f>SUM(W82:W83)</f>
        <v>0</v>
      </c>
      <c r="X81" s="129"/>
      <c r="Y81" s="63"/>
      <c r="Z81" s="115"/>
    </row>
    <row r="82" spans="1:26">
      <c r="B82" s="223"/>
      <c r="C82" s="224"/>
      <c r="D82" s="225"/>
      <c r="E82" s="234"/>
      <c r="F82" s="226"/>
      <c r="G82" s="227"/>
      <c r="H82" s="224"/>
      <c r="I82" s="228"/>
      <c r="J82" s="84">
        <f>ROUNDDOWN(G82*I82,0)</f>
        <v>0</v>
      </c>
      <c r="K82" s="228">
        <f t="shared" ref="K82" si="9">J82</f>
        <v>0</v>
      </c>
      <c r="L82" s="331"/>
      <c r="M82" s="227"/>
      <c r="N82" s="224"/>
      <c r="O82" s="228"/>
      <c r="P82" s="84">
        <f>ROUNDDOWN(M82*O82,0)</f>
        <v>0</v>
      </c>
      <c r="Q82" s="228">
        <f t="shared" ref="Q82" si="10">P82</f>
        <v>0</v>
      </c>
      <c r="R82" s="331"/>
      <c r="S82" s="344"/>
      <c r="T82" s="231"/>
      <c r="U82" s="232"/>
      <c r="V82" s="228">
        <f t="shared" ref="V82" si="11">S82*U82</f>
        <v>0</v>
      </c>
      <c r="W82" s="228">
        <f t="shared" ref="W82" si="12">V82</f>
        <v>0</v>
      </c>
      <c r="X82" s="230"/>
      <c r="Z82" s="28"/>
    </row>
    <row r="83" spans="1:26" ht="12.75" thickBot="1">
      <c r="B83" s="116"/>
      <c r="C83" s="117"/>
      <c r="D83" s="150"/>
      <c r="E83" s="117"/>
      <c r="F83" s="118"/>
      <c r="G83" s="119"/>
      <c r="H83" s="117"/>
      <c r="I83" s="120"/>
      <c r="J83" s="120"/>
      <c r="K83" s="120"/>
      <c r="L83" s="121"/>
      <c r="M83" s="337"/>
      <c r="N83" s="117"/>
      <c r="O83" s="122"/>
      <c r="P83" s="123"/>
      <c r="Q83" s="120"/>
      <c r="R83" s="121"/>
      <c r="S83" s="337"/>
      <c r="T83" s="125"/>
      <c r="U83" s="122"/>
      <c r="V83" s="120"/>
      <c r="W83" s="120"/>
      <c r="X83" s="124"/>
      <c r="Z83" s="28"/>
    </row>
    <row r="84" spans="1:26" ht="20.25" customHeight="1" thickBot="1">
      <c r="B84" s="235"/>
      <c r="C84" s="236"/>
      <c r="D84" s="236"/>
      <c r="E84" s="236"/>
      <c r="F84" s="237" t="s">
        <v>175</v>
      </c>
      <c r="G84" s="238"/>
      <c r="H84" s="239"/>
      <c r="I84" s="240"/>
      <c r="J84" s="241">
        <f>J6+J33+J35</f>
        <v>0</v>
      </c>
      <c r="K84" s="241">
        <f>K6+K33+K35</f>
        <v>0</v>
      </c>
      <c r="L84" s="242"/>
      <c r="M84" s="345"/>
      <c r="N84" s="239"/>
      <c r="O84" s="240"/>
      <c r="P84" s="241">
        <f>P6+P33+P35</f>
        <v>0</v>
      </c>
      <c r="Q84" s="241">
        <f>Q6+Q33+Q35</f>
        <v>0</v>
      </c>
      <c r="R84" s="242"/>
      <c r="S84" s="238"/>
      <c r="T84" s="244"/>
      <c r="U84" s="240"/>
      <c r="V84" s="241">
        <f>V6+V33+V35</f>
        <v>0</v>
      </c>
      <c r="W84" s="241">
        <f>W6+W33+W35</f>
        <v>0</v>
      </c>
      <c r="X84" s="243"/>
      <c r="Z84" s="161"/>
    </row>
    <row r="85" spans="1:26" ht="20.25" customHeight="1">
      <c r="B85" s="245" t="s">
        <v>24</v>
      </c>
      <c r="C85" s="246"/>
      <c r="D85" s="246"/>
      <c r="E85" s="246"/>
      <c r="F85" s="247" t="s">
        <v>33</v>
      </c>
      <c r="G85" s="44"/>
      <c r="H85" s="248"/>
      <c r="I85" s="249"/>
      <c r="J85" s="249"/>
      <c r="K85" s="249"/>
      <c r="L85" s="250"/>
      <c r="M85" s="346"/>
      <c r="N85" s="248"/>
      <c r="O85" s="249"/>
      <c r="P85" s="251"/>
      <c r="Q85" s="249"/>
      <c r="R85" s="252"/>
      <c r="S85" s="289"/>
      <c r="T85" s="253"/>
      <c r="U85" s="249"/>
      <c r="V85" s="249"/>
      <c r="W85" s="249"/>
      <c r="X85" s="252"/>
      <c r="Z85" s="161"/>
    </row>
    <row r="86" spans="1:26" s="65" customFormat="1" ht="25.9" customHeight="1">
      <c r="A86" s="52"/>
      <c r="B86" s="254"/>
      <c r="C86" s="54" t="s">
        <v>240</v>
      </c>
      <c r="D86" s="255"/>
      <c r="E86" s="255"/>
      <c r="F86" s="490" t="s">
        <v>151</v>
      </c>
      <c r="G86" s="57"/>
      <c r="H86" s="55"/>
      <c r="I86" s="58"/>
      <c r="J86" s="58">
        <f>SUM(J87,J89,J91)</f>
        <v>0</v>
      </c>
      <c r="K86" s="58">
        <f>SUM(K87,K89,K91)</f>
        <v>0</v>
      </c>
      <c r="L86" s="128"/>
      <c r="M86" s="336"/>
      <c r="N86" s="55"/>
      <c r="O86" s="58"/>
      <c r="P86" s="58">
        <f>SUM(P87,P89,P91)</f>
        <v>0</v>
      </c>
      <c r="Q86" s="58">
        <f>SUM(Q87,Q89,Q91)</f>
        <v>0</v>
      </c>
      <c r="R86" s="129"/>
      <c r="S86" s="354"/>
      <c r="T86" s="62"/>
      <c r="U86" s="58"/>
      <c r="V86" s="58">
        <f>SUM(V87,V89,V91)</f>
        <v>0</v>
      </c>
      <c r="W86" s="58">
        <f>SUM(W87,W89,W91)</f>
        <v>0</v>
      </c>
      <c r="X86" s="129"/>
      <c r="Y86" s="63"/>
      <c r="Z86" s="115"/>
    </row>
    <row r="87" spans="1:26" s="65" customFormat="1">
      <c r="A87" s="52"/>
      <c r="B87" s="254"/>
      <c r="C87" s="255"/>
      <c r="D87" s="255" t="s">
        <v>68</v>
      </c>
      <c r="E87" s="255"/>
      <c r="F87" s="489" t="s">
        <v>35</v>
      </c>
      <c r="G87" s="57"/>
      <c r="H87" s="55"/>
      <c r="I87" s="58"/>
      <c r="J87" s="58">
        <f>SUM(J88:J88)</f>
        <v>0</v>
      </c>
      <c r="K87" s="58">
        <f>SUM(K88:K88)</f>
        <v>0</v>
      </c>
      <c r="L87" s="128"/>
      <c r="M87" s="336"/>
      <c r="N87" s="55"/>
      <c r="O87" s="58"/>
      <c r="P87" s="58">
        <f>SUM(P88:P88)</f>
        <v>0</v>
      </c>
      <c r="Q87" s="58">
        <f>SUM(Q88:Q88)</f>
        <v>0</v>
      </c>
      <c r="R87" s="129"/>
      <c r="S87" s="354"/>
      <c r="T87" s="62"/>
      <c r="U87" s="58"/>
      <c r="V87" s="58">
        <f>SUM(V88:V88)</f>
        <v>0</v>
      </c>
      <c r="W87" s="58">
        <f>SUM(W88:W88)</f>
        <v>0</v>
      </c>
      <c r="X87" s="129"/>
      <c r="Y87" s="63"/>
      <c r="Z87" s="133"/>
    </row>
    <row r="88" spans="1:26" s="65" customFormat="1">
      <c r="A88" s="52"/>
      <c r="B88" s="463"/>
      <c r="C88" s="464"/>
      <c r="D88" s="464"/>
      <c r="E88" s="464"/>
      <c r="F88" s="465"/>
      <c r="G88" s="165"/>
      <c r="H88" s="453"/>
      <c r="I88" s="166"/>
      <c r="J88" s="166"/>
      <c r="K88" s="166"/>
      <c r="L88" s="475"/>
      <c r="M88" s="339"/>
      <c r="N88" s="453"/>
      <c r="O88" s="166"/>
      <c r="P88" s="476"/>
      <c r="Q88" s="166"/>
      <c r="R88" s="477"/>
      <c r="S88" s="478"/>
      <c r="T88" s="167"/>
      <c r="U88" s="166"/>
      <c r="V88" s="166"/>
      <c r="W88" s="166"/>
      <c r="X88" s="477"/>
      <c r="Y88" s="63"/>
      <c r="Z88" s="115"/>
    </row>
    <row r="89" spans="1:26" s="65" customFormat="1">
      <c r="A89" s="257"/>
      <c r="B89" s="462"/>
      <c r="C89" s="458"/>
      <c r="D89" s="458" t="s">
        <v>69</v>
      </c>
      <c r="E89" s="458"/>
      <c r="F89" s="456" t="s">
        <v>34</v>
      </c>
      <c r="G89" s="457"/>
      <c r="H89" s="458"/>
      <c r="I89" s="459"/>
      <c r="J89" s="58">
        <f>SUM(J90:J90)</f>
        <v>0</v>
      </c>
      <c r="K89" s="58">
        <f>SUM(K90:K90)</f>
        <v>0</v>
      </c>
      <c r="L89" s="471"/>
      <c r="M89" s="468"/>
      <c r="N89" s="458"/>
      <c r="O89" s="467"/>
      <c r="P89" s="58">
        <f>SUM(P90:P90)</f>
        <v>0</v>
      </c>
      <c r="Q89" s="58">
        <f>SUM(Q90:Q90)</f>
        <v>0</v>
      </c>
      <c r="R89" s="472"/>
      <c r="S89" s="474"/>
      <c r="T89" s="470"/>
      <c r="U89" s="467"/>
      <c r="V89" s="58">
        <f>SUM(V90:V90)</f>
        <v>0</v>
      </c>
      <c r="W89" s="58">
        <f>SUM(W90:W90)</f>
        <v>0</v>
      </c>
      <c r="X89" s="472"/>
      <c r="Y89" s="63"/>
      <c r="Z89" s="115"/>
    </row>
    <row r="90" spans="1:26">
      <c r="A90" s="151"/>
      <c r="B90" s="152"/>
      <c r="C90" s="153"/>
      <c r="D90" s="153"/>
      <c r="E90" s="153"/>
      <c r="F90" s="154"/>
      <c r="G90" s="155"/>
      <c r="H90" s="153"/>
      <c r="I90" s="160"/>
      <c r="J90" s="160"/>
      <c r="K90" s="160"/>
      <c r="L90" s="158"/>
      <c r="M90" s="338"/>
      <c r="N90" s="153"/>
      <c r="O90" s="200"/>
      <c r="P90" s="213"/>
      <c r="Q90" s="160"/>
      <c r="R90" s="159"/>
      <c r="S90" s="355"/>
      <c r="T90" s="174"/>
      <c r="U90" s="200"/>
      <c r="V90" s="160"/>
      <c r="W90" s="160"/>
      <c r="X90" s="159"/>
      <c r="Z90" s="28"/>
    </row>
    <row r="91" spans="1:26" s="65" customFormat="1">
      <c r="A91" s="52"/>
      <c r="B91" s="53"/>
      <c r="C91" s="55"/>
      <c r="D91" s="127" t="s">
        <v>70</v>
      </c>
      <c r="E91" s="127"/>
      <c r="F91" s="56" t="s">
        <v>36</v>
      </c>
      <c r="G91" s="57"/>
      <c r="H91" s="55"/>
      <c r="I91" s="58"/>
      <c r="J91" s="58">
        <f>SUM(J92:J92)</f>
        <v>0</v>
      </c>
      <c r="K91" s="58">
        <f>SUM(K92:K92)</f>
        <v>0</v>
      </c>
      <c r="L91" s="128"/>
      <c r="M91" s="336"/>
      <c r="N91" s="55"/>
      <c r="O91" s="101"/>
      <c r="P91" s="58">
        <f>SUM(P92:P92)</f>
        <v>0</v>
      </c>
      <c r="Q91" s="58">
        <f>SUM(Q92:Q92)</f>
        <v>0</v>
      </c>
      <c r="R91" s="129"/>
      <c r="S91" s="356"/>
      <c r="T91" s="62"/>
      <c r="U91" s="101"/>
      <c r="V91" s="58">
        <f>SUM(V92:V92)</f>
        <v>0</v>
      </c>
      <c r="W91" s="58">
        <f>SUM(W92:W92)</f>
        <v>0</v>
      </c>
      <c r="X91" s="129"/>
      <c r="Y91" s="63"/>
      <c r="Z91" s="115"/>
    </row>
    <row r="92" spans="1:26">
      <c r="B92" s="104"/>
      <c r="C92" s="454"/>
      <c r="D92" s="130"/>
      <c r="E92" s="130"/>
      <c r="F92" s="106"/>
      <c r="G92" s="107"/>
      <c r="H92" s="105"/>
      <c r="I92" s="108"/>
      <c r="J92" s="108"/>
      <c r="K92" s="108"/>
      <c r="L92" s="25"/>
      <c r="M92" s="335"/>
      <c r="N92" s="105"/>
      <c r="O92" s="109"/>
      <c r="P92" s="110"/>
      <c r="Q92" s="108"/>
      <c r="R92" s="111"/>
      <c r="S92" s="357"/>
      <c r="T92" s="112"/>
      <c r="U92" s="109"/>
      <c r="V92" s="108"/>
      <c r="W92" s="108"/>
      <c r="X92" s="111"/>
      <c r="Z92" s="28"/>
    </row>
    <row r="93" spans="1:26" s="65" customFormat="1">
      <c r="A93" s="52"/>
      <c r="B93" s="254"/>
      <c r="C93" s="186" t="s">
        <v>241</v>
      </c>
      <c r="D93" s="255"/>
      <c r="E93" s="255"/>
      <c r="F93" s="330" t="s">
        <v>160</v>
      </c>
      <c r="G93" s="57"/>
      <c r="H93" s="55"/>
      <c r="I93" s="58"/>
      <c r="J93" s="101">
        <v>0</v>
      </c>
      <c r="K93" s="58">
        <v>0</v>
      </c>
      <c r="L93" s="113"/>
      <c r="M93" s="336"/>
      <c r="N93" s="55"/>
      <c r="O93" s="58"/>
      <c r="P93" s="480">
        <v>0</v>
      </c>
      <c r="Q93" s="58">
        <v>0</v>
      </c>
      <c r="R93" s="114"/>
      <c r="S93" s="354"/>
      <c r="T93" s="62"/>
      <c r="U93" s="58"/>
      <c r="V93" s="480">
        <v>0</v>
      </c>
      <c r="W93" s="480">
        <v>0</v>
      </c>
      <c r="X93" s="114"/>
      <c r="Y93" s="63"/>
      <c r="Z93" s="133"/>
    </row>
    <row r="94" spans="1:26" ht="12.75" thickBot="1">
      <c r="B94" s="265"/>
      <c r="C94" s="266"/>
      <c r="D94" s="266"/>
      <c r="E94" s="266"/>
      <c r="F94" s="267"/>
      <c r="G94" s="268"/>
      <c r="H94" s="269"/>
      <c r="I94" s="270"/>
      <c r="J94" s="271"/>
      <c r="K94" s="270"/>
      <c r="L94" s="272"/>
      <c r="M94" s="348"/>
      <c r="N94" s="269"/>
      <c r="O94" s="270"/>
      <c r="P94" s="273"/>
      <c r="Q94" s="270"/>
      <c r="R94" s="274"/>
      <c r="S94" s="310"/>
      <c r="T94" s="275"/>
      <c r="U94" s="270"/>
      <c r="V94" s="270"/>
      <c r="W94" s="270"/>
      <c r="X94" s="274"/>
      <c r="Z94" s="28"/>
    </row>
    <row r="95" spans="1:26" ht="20.25" customHeight="1" thickBot="1">
      <c r="B95" s="276"/>
      <c r="C95" s="277"/>
      <c r="D95" s="277"/>
      <c r="E95" s="277"/>
      <c r="F95" s="278" t="s">
        <v>176</v>
      </c>
      <c r="G95" s="279"/>
      <c r="H95" s="280"/>
      <c r="I95" s="281"/>
      <c r="J95" s="282">
        <f>J86+J93</f>
        <v>0</v>
      </c>
      <c r="K95" s="282">
        <f>K86+K93</f>
        <v>0</v>
      </c>
      <c r="L95" s="283"/>
      <c r="M95" s="349"/>
      <c r="N95" s="280"/>
      <c r="O95" s="281"/>
      <c r="P95" s="282">
        <f>P86+P93</f>
        <v>0</v>
      </c>
      <c r="Q95" s="282">
        <f>Q86+Q93</f>
        <v>0</v>
      </c>
      <c r="R95" s="284"/>
      <c r="S95" s="358"/>
      <c r="T95" s="285"/>
      <c r="U95" s="281"/>
      <c r="V95" s="282">
        <f>V86+V93</f>
        <v>0</v>
      </c>
      <c r="W95" s="282">
        <f>W86+W93</f>
        <v>0</v>
      </c>
      <c r="X95" s="284"/>
      <c r="Z95" s="28"/>
    </row>
    <row r="96" spans="1:26" ht="20.25" customHeight="1">
      <c r="B96" s="286" t="s">
        <v>152</v>
      </c>
      <c r="C96" s="287"/>
      <c r="D96" s="287"/>
      <c r="E96" s="287"/>
      <c r="F96" s="288" t="s">
        <v>155</v>
      </c>
      <c r="G96" s="289"/>
      <c r="H96" s="248"/>
      <c r="I96" s="249"/>
      <c r="J96" s="290"/>
      <c r="K96" s="290"/>
      <c r="L96" s="291"/>
      <c r="M96" s="346"/>
      <c r="N96" s="248"/>
      <c r="O96" s="249"/>
      <c r="P96" s="290"/>
      <c r="Q96" s="290"/>
      <c r="R96" s="292"/>
      <c r="S96" s="289"/>
      <c r="T96" s="253"/>
      <c r="U96" s="249"/>
      <c r="V96" s="290"/>
      <c r="W96" s="290"/>
      <c r="X96" s="292"/>
      <c r="Z96" s="28"/>
    </row>
    <row r="97" spans="1:26" ht="20.25" customHeight="1" thickBot="1">
      <c r="B97" s="293"/>
      <c r="C97" s="294"/>
      <c r="D97" s="294"/>
      <c r="E97" s="294"/>
      <c r="F97" s="295"/>
      <c r="G97" s="296"/>
      <c r="H97" s="297"/>
      <c r="I97" s="298"/>
      <c r="J97" s="59">
        <v>0</v>
      </c>
      <c r="K97" s="59">
        <v>0</v>
      </c>
      <c r="L97" s="299"/>
      <c r="M97" s="350"/>
      <c r="N97" s="297"/>
      <c r="O97" s="298"/>
      <c r="P97" s="59">
        <v>0</v>
      </c>
      <c r="Q97" s="59">
        <v>0</v>
      </c>
      <c r="R97" s="300"/>
      <c r="S97" s="296"/>
      <c r="T97" s="301"/>
      <c r="U97" s="298"/>
      <c r="V97" s="59"/>
      <c r="W97" s="59"/>
      <c r="X97" s="300"/>
      <c r="Z97" s="28"/>
    </row>
    <row r="98" spans="1:26" ht="20.25" customHeight="1" thickBot="1">
      <c r="B98" s="302"/>
      <c r="C98" s="303"/>
      <c r="D98" s="303"/>
      <c r="E98" s="303"/>
      <c r="F98" s="304" t="s">
        <v>177</v>
      </c>
      <c r="G98" s="305"/>
      <c r="H98" s="239"/>
      <c r="I98" s="240"/>
      <c r="J98" s="241">
        <v>0</v>
      </c>
      <c r="K98" s="241">
        <v>0</v>
      </c>
      <c r="L98" s="306"/>
      <c r="M98" s="345"/>
      <c r="N98" s="239"/>
      <c r="O98" s="240"/>
      <c r="P98" s="241">
        <v>0</v>
      </c>
      <c r="Q98" s="241">
        <v>0</v>
      </c>
      <c r="R98" s="307"/>
      <c r="S98" s="305"/>
      <c r="T98" s="244"/>
      <c r="U98" s="240"/>
      <c r="V98" s="241">
        <v>0</v>
      </c>
      <c r="W98" s="241">
        <v>0</v>
      </c>
      <c r="X98" s="307"/>
      <c r="Z98" s="28"/>
    </row>
    <row r="99" spans="1:26" ht="20.25" customHeight="1" thickBot="1">
      <c r="B99" s="308"/>
      <c r="C99" s="269"/>
      <c r="D99" s="269"/>
      <c r="E99" s="269"/>
      <c r="F99" s="309" t="s">
        <v>26</v>
      </c>
      <c r="G99" s="310"/>
      <c r="H99" s="269"/>
      <c r="I99" s="270"/>
      <c r="J99" s="311">
        <f>SUM(J84,J95,J98)</f>
        <v>0</v>
      </c>
      <c r="K99" s="311">
        <f>SUM(K84,K95,K98)</f>
        <v>0</v>
      </c>
      <c r="L99" s="312"/>
      <c r="M99" s="348"/>
      <c r="N99" s="275"/>
      <c r="O99" s="270"/>
      <c r="P99" s="311">
        <f>SUM(P84,P95,P98)</f>
        <v>0</v>
      </c>
      <c r="Q99" s="311">
        <f>SUM(Q84,Q95,Q98)</f>
        <v>0</v>
      </c>
      <c r="R99" s="313"/>
      <c r="S99" s="310"/>
      <c r="T99" s="275"/>
      <c r="U99" s="270"/>
      <c r="V99" s="311">
        <f>SUM(V84,V95,V98)</f>
        <v>0</v>
      </c>
      <c r="W99" s="311">
        <f>SUM(W84,W95,W98)</f>
        <v>0</v>
      </c>
      <c r="X99" s="313"/>
      <c r="Y99" s="22"/>
      <c r="Z99" s="28"/>
    </row>
    <row r="100" spans="1:26" ht="13.5" customHeight="1">
      <c r="B100" s="24"/>
      <c r="C100" s="24"/>
      <c r="D100" s="24"/>
      <c r="E100" s="24"/>
      <c r="F100" s="314"/>
      <c r="G100" s="315"/>
      <c r="H100" s="24"/>
      <c r="I100" s="25"/>
      <c r="J100" s="25"/>
      <c r="K100" s="25"/>
      <c r="L100" s="25"/>
      <c r="M100" s="315"/>
      <c r="N100" s="24"/>
      <c r="O100" s="25"/>
      <c r="P100" s="25"/>
      <c r="Q100" s="25"/>
      <c r="R100" s="25"/>
      <c r="S100" s="315"/>
      <c r="T100" s="24"/>
      <c r="U100" s="25"/>
      <c r="V100" s="25"/>
      <c r="W100" s="25"/>
      <c r="X100" s="25"/>
      <c r="Y100" s="27"/>
      <c r="Z100" s="161"/>
    </row>
    <row r="101" spans="1:26" s="316" customFormat="1">
      <c r="A101" s="22"/>
      <c r="B101" s="22"/>
      <c r="C101" s="22"/>
      <c r="D101" s="22"/>
      <c r="E101" s="22"/>
      <c r="F101" s="22"/>
      <c r="G101" s="23"/>
      <c r="H101" s="24"/>
      <c r="I101" s="25"/>
      <c r="J101" s="25"/>
      <c r="K101" s="25"/>
      <c r="L101" s="25"/>
      <c r="M101" s="23"/>
      <c r="N101" s="22"/>
      <c r="O101" s="25"/>
      <c r="P101" s="25"/>
      <c r="Q101" s="25"/>
      <c r="R101" s="25"/>
      <c r="S101" s="23"/>
      <c r="T101" s="22"/>
      <c r="U101" s="25"/>
      <c r="V101" s="25"/>
      <c r="W101" s="25"/>
      <c r="X101" s="25"/>
      <c r="Y101" s="22"/>
      <c r="Z101" s="161"/>
    </row>
    <row r="102" spans="1:26">
      <c r="B102" s="24"/>
      <c r="C102" s="24"/>
      <c r="D102" s="24"/>
      <c r="E102" s="24"/>
      <c r="F102" s="314"/>
      <c r="G102" s="315"/>
      <c r="H102" s="24"/>
      <c r="I102" s="25"/>
      <c r="J102" s="25"/>
      <c r="K102" s="25"/>
      <c r="L102" s="25"/>
      <c r="M102" s="315"/>
      <c r="N102" s="24"/>
      <c r="O102" s="25"/>
      <c r="P102" s="25"/>
      <c r="Q102" s="25"/>
      <c r="R102" s="25"/>
      <c r="S102" s="315"/>
      <c r="T102" s="24"/>
      <c r="U102" s="25"/>
      <c r="V102" s="25"/>
      <c r="W102" s="25"/>
      <c r="X102" s="25"/>
      <c r="Y102" s="32"/>
      <c r="Z102" s="317"/>
    </row>
    <row r="103" spans="1:26">
      <c r="B103" s="22"/>
      <c r="C103" s="22"/>
      <c r="D103" s="22"/>
      <c r="E103" s="22"/>
      <c r="F103" s="22"/>
      <c r="G103" s="23"/>
      <c r="H103" s="24"/>
      <c r="I103" s="25"/>
      <c r="J103" s="318"/>
      <c r="K103" s="318"/>
      <c r="L103" s="318"/>
      <c r="M103" s="23"/>
      <c r="N103" s="22"/>
      <c r="O103" s="25"/>
      <c r="P103" s="318"/>
      <c r="Q103" s="318"/>
      <c r="R103" s="318"/>
      <c r="S103" s="23"/>
      <c r="T103" s="22"/>
      <c r="U103" s="25"/>
      <c r="V103" s="318"/>
      <c r="W103" s="318"/>
      <c r="X103" s="318"/>
      <c r="Y103" s="22"/>
    </row>
  </sheetData>
  <mergeCells count="8">
    <mergeCell ref="S3:X3"/>
    <mergeCell ref="G3:L3"/>
    <mergeCell ref="M3:R3"/>
    <mergeCell ref="B3:B4"/>
    <mergeCell ref="C3:C4"/>
    <mergeCell ref="D3:D4"/>
    <mergeCell ref="E3:E4"/>
    <mergeCell ref="F3:F4"/>
  </mergeCells>
  <phoneticPr fontId="3"/>
  <printOptions horizontalCentered="1" gridLinesSet="0"/>
  <pageMargins left="0.59055118110236227" right="0.59055118110236227" top="0.59055118110236227" bottom="0.39370078740157483" header="0" footer="0"/>
  <pageSetup paperSize="8" scale="68" fitToHeight="0" orientation="landscape"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101"/>
  <sheetViews>
    <sheetView view="pageBreakPreview" zoomScale="85" zoomScaleNormal="70" zoomScaleSheetLayoutView="85" workbookViewId="0">
      <pane xSplit="6" ySplit="11" topLeftCell="G12" activePane="bottomRight" state="frozen"/>
      <selection pane="topRight" activeCell="G1" sqref="G1"/>
      <selection pane="bottomLeft" activeCell="A12" sqref="A12"/>
      <selection pane="bottomRight" activeCell="F106" sqref="F106"/>
    </sheetView>
  </sheetViews>
  <sheetFormatPr defaultColWidth="9" defaultRowHeight="12"/>
  <cols>
    <col min="1" max="1" width="11.75" style="22" hidden="1" customWidth="1"/>
    <col min="2" max="2" width="3.5" style="31" customWidth="1"/>
    <col min="3" max="3" width="4.5" style="31" customWidth="1"/>
    <col min="4" max="4" width="4.625" style="31" customWidth="1"/>
    <col min="5" max="5" width="4.75" style="31" customWidth="1"/>
    <col min="6" max="6" width="55.75" style="31" customWidth="1"/>
    <col min="7" max="7" width="5.625" style="319" customWidth="1"/>
    <col min="8" max="8" width="5.625" style="32" customWidth="1"/>
    <col min="9" max="10" width="12.75" style="320" customWidth="1"/>
    <col min="11" max="14" width="12.75" style="364" customWidth="1"/>
    <col min="15" max="15" width="16.875" style="364" customWidth="1"/>
    <col min="16" max="16" width="3.125" style="31" customWidth="1"/>
    <col min="17" max="16384" width="9" style="29"/>
  </cols>
  <sheetData>
    <row r="1" spans="1:16">
      <c r="B1" s="807" t="s">
        <v>233</v>
      </c>
      <c r="C1" s="807"/>
      <c r="D1" s="807"/>
      <c r="E1" s="807"/>
      <c r="F1" s="807"/>
      <c r="G1" s="807"/>
      <c r="H1" s="807"/>
      <c r="I1" s="807"/>
      <c r="J1" s="807"/>
      <c r="K1" s="807"/>
    </row>
    <row r="2" spans="1:16">
      <c r="B2" s="807"/>
      <c r="C2" s="807"/>
      <c r="D2" s="807"/>
      <c r="E2" s="807"/>
      <c r="F2" s="807"/>
      <c r="G2" s="807"/>
      <c r="H2" s="807"/>
      <c r="I2" s="807"/>
      <c r="J2" s="807"/>
      <c r="K2" s="807"/>
    </row>
    <row r="3" spans="1:16" ht="13.5">
      <c r="B3" s="14" t="s">
        <v>149</v>
      </c>
    </row>
    <row r="4" spans="1:16" ht="13.5">
      <c r="B4" t="s">
        <v>178</v>
      </c>
    </row>
    <row r="5" spans="1:16" ht="13.5">
      <c r="B5" t="s">
        <v>244</v>
      </c>
    </row>
    <row r="6" spans="1:16" ht="13.5">
      <c r="B6" t="s">
        <v>179</v>
      </c>
      <c r="C6" s="22"/>
      <c r="D6" s="22"/>
      <c r="E6" s="22"/>
      <c r="F6" s="22"/>
      <c r="G6" s="23"/>
      <c r="H6" s="24"/>
      <c r="I6" s="25"/>
      <c r="J6" s="26"/>
      <c r="K6" s="365"/>
      <c r="L6" s="366"/>
      <c r="M6" s="365"/>
      <c r="N6" s="366"/>
      <c r="O6" s="366"/>
      <c r="P6" s="22"/>
    </row>
    <row r="7" spans="1:16" ht="13.5">
      <c r="B7" t="s">
        <v>180</v>
      </c>
      <c r="C7" s="22"/>
      <c r="D7" s="22"/>
      <c r="E7" s="22"/>
      <c r="F7" s="22"/>
      <c r="G7" s="23"/>
      <c r="H7" s="24"/>
      <c r="I7" s="25"/>
      <c r="J7" s="26"/>
      <c r="K7" s="365"/>
      <c r="L7" s="366"/>
      <c r="M7" s="365"/>
      <c r="N7" s="366"/>
      <c r="O7" s="366"/>
      <c r="P7" s="22"/>
    </row>
    <row r="8" spans="1:16" ht="13.5">
      <c r="B8"/>
      <c r="C8" s="22"/>
      <c r="D8" s="22"/>
      <c r="E8" s="22"/>
      <c r="F8" s="22"/>
      <c r="G8" s="23"/>
      <c r="H8" s="24"/>
      <c r="I8" s="25"/>
      <c r="J8" s="26"/>
      <c r="K8" s="365"/>
      <c r="L8" s="366"/>
      <c r="M8" s="365"/>
      <c r="N8" s="366"/>
      <c r="O8" s="366"/>
      <c r="P8" s="22"/>
    </row>
    <row r="9" spans="1:16" ht="18.75">
      <c r="B9" s="367" t="s">
        <v>181</v>
      </c>
      <c r="C9" s="22"/>
      <c r="D9" s="22"/>
      <c r="E9" s="22"/>
      <c r="F9" s="22"/>
      <c r="G9" s="23"/>
      <c r="H9" s="24"/>
      <c r="I9" s="25"/>
      <c r="J9" s="25"/>
      <c r="K9" s="365"/>
      <c r="L9" s="365"/>
      <c r="M9" s="365"/>
      <c r="N9" s="365"/>
      <c r="O9" s="365"/>
    </row>
    <row r="10" spans="1:16" s="370" customFormat="1" ht="19.899999999999999" customHeight="1">
      <c r="A10" s="368"/>
      <c r="B10" s="808" t="s">
        <v>80</v>
      </c>
      <c r="C10" s="808"/>
      <c r="D10" s="808"/>
      <c r="E10" s="808"/>
      <c r="F10" s="808" t="s">
        <v>182</v>
      </c>
      <c r="G10" s="809" t="s">
        <v>183</v>
      </c>
      <c r="H10" s="810"/>
      <c r="I10" s="810"/>
      <c r="J10" s="811"/>
      <c r="K10" s="812" t="s">
        <v>184</v>
      </c>
      <c r="L10" s="813"/>
      <c r="M10" s="812" t="s">
        <v>231</v>
      </c>
      <c r="N10" s="813"/>
      <c r="O10" s="814" t="s">
        <v>37</v>
      </c>
      <c r="P10" s="369"/>
    </row>
    <row r="11" spans="1:16" s="370" customFormat="1" ht="19.899999999999999" customHeight="1">
      <c r="A11" s="368"/>
      <c r="B11" s="808"/>
      <c r="C11" s="808"/>
      <c r="D11" s="808"/>
      <c r="E11" s="808"/>
      <c r="F11" s="808"/>
      <c r="G11" s="449" t="s">
        <v>16</v>
      </c>
      <c r="H11" s="450" t="s">
        <v>17</v>
      </c>
      <c r="I11" s="371" t="s">
        <v>185</v>
      </c>
      <c r="J11" s="450" t="s">
        <v>19</v>
      </c>
      <c r="K11" s="451" t="s">
        <v>18</v>
      </c>
      <c r="L11" s="451" t="s">
        <v>19</v>
      </c>
      <c r="M11" s="451" t="s">
        <v>18</v>
      </c>
      <c r="N11" s="451" t="s">
        <v>19</v>
      </c>
      <c r="O11" s="815"/>
      <c r="P11" s="369"/>
    </row>
    <row r="12" spans="1:16" ht="25.15" customHeight="1">
      <c r="B12" s="41" t="s">
        <v>186</v>
      </c>
      <c r="C12" s="42"/>
      <c r="D12" s="42"/>
      <c r="E12" s="42"/>
      <c r="F12" s="43" t="s">
        <v>22</v>
      </c>
      <c r="G12" s="332"/>
      <c r="H12" s="45"/>
      <c r="I12" s="46"/>
      <c r="J12" s="46"/>
      <c r="K12" s="372"/>
      <c r="L12" s="372"/>
      <c r="M12" s="372"/>
      <c r="N12" s="373"/>
      <c r="O12" s="374"/>
    </row>
    <row r="13" spans="1:16" s="65" customFormat="1" ht="25.15" customHeight="1">
      <c r="A13" s="52"/>
      <c r="B13" s="53"/>
      <c r="C13" s="54" t="s">
        <v>240</v>
      </c>
      <c r="D13" s="55"/>
      <c r="E13" s="55"/>
      <c r="F13" s="56" t="s">
        <v>57</v>
      </c>
      <c r="G13" s="57"/>
      <c r="H13" s="55"/>
      <c r="I13" s="58"/>
      <c r="J13" s="59">
        <f>J14++J16+J18+J20+J22+J24+J26+J28+J30+J32+J34+J36+J38</f>
        <v>0</v>
      </c>
      <c r="K13" s="375"/>
      <c r="L13" s="59">
        <f>L14++L16+L18+L20+L22+L24+L26+L28+L30+L32+L34+L36+L38</f>
        <v>0</v>
      </c>
      <c r="M13" s="375"/>
      <c r="N13" s="59">
        <f>N14++N16+N18+N20+N22+N24+N26+N28+N30+N32+N34+N36+N38</f>
        <v>0</v>
      </c>
      <c r="O13" s="376"/>
      <c r="P13" s="63"/>
    </row>
    <row r="14" spans="1:16" s="78" customFormat="1" ht="13.15" customHeight="1">
      <c r="A14" s="66"/>
      <c r="B14" s="67"/>
      <c r="C14" s="68"/>
      <c r="D14" s="68" t="s">
        <v>187</v>
      </c>
      <c r="E14" s="68"/>
      <c r="F14" s="69" t="s">
        <v>79</v>
      </c>
      <c r="G14" s="70"/>
      <c r="H14" s="68"/>
      <c r="I14" s="71"/>
      <c r="J14" s="71">
        <f>SUBTOTAL(9,J15:J15)</f>
        <v>0</v>
      </c>
      <c r="K14" s="377"/>
      <c r="L14" s="71">
        <f>SUBTOTAL(9,L15:L15)</f>
        <v>0</v>
      </c>
      <c r="M14" s="375"/>
      <c r="N14" s="58">
        <f>SUBTOTAL(9,N15:N15)</f>
        <v>0</v>
      </c>
      <c r="O14" s="378"/>
      <c r="P14" s="76"/>
    </row>
    <row r="15" spans="1:16" s="90" customFormat="1">
      <c r="A15" s="79"/>
      <c r="B15" s="80"/>
      <c r="C15" s="81"/>
      <c r="D15" s="81"/>
      <c r="E15" s="81"/>
      <c r="F15" s="82"/>
      <c r="G15" s="83"/>
      <c r="H15" s="81"/>
      <c r="I15" s="84"/>
      <c r="J15" s="84">
        <f>ROUNDDOWN(G15*I15,0)</f>
        <v>0</v>
      </c>
      <c r="K15" s="379"/>
      <c r="L15" s="379">
        <f>ROUNDDOWN(G15*K15,0)</f>
        <v>0</v>
      </c>
      <c r="M15" s="403"/>
      <c r="N15" s="404">
        <f>ROUNDDOWN(G15*M15,0)</f>
        <v>0</v>
      </c>
      <c r="O15" s="380"/>
      <c r="P15" s="88"/>
    </row>
    <row r="16" spans="1:16" s="90" customFormat="1">
      <c r="A16" s="79"/>
      <c r="B16" s="96"/>
      <c r="C16" s="97"/>
      <c r="D16" s="68" t="s">
        <v>188</v>
      </c>
      <c r="E16" s="97"/>
      <c r="F16" s="69" t="s">
        <v>103</v>
      </c>
      <c r="G16" s="98"/>
      <c r="H16" s="97"/>
      <c r="I16" s="99"/>
      <c r="J16" s="71">
        <f>SUBTOTAL(9,J17:J17)</f>
        <v>0</v>
      </c>
      <c r="K16" s="381"/>
      <c r="L16" s="377">
        <f>SUBTOTAL(9,L17:L17)</f>
        <v>0</v>
      </c>
      <c r="M16" s="400"/>
      <c r="N16" s="390">
        <v>0</v>
      </c>
      <c r="O16" s="382"/>
      <c r="P16" s="88"/>
    </row>
    <row r="17" spans="1:16">
      <c r="B17" s="104"/>
      <c r="C17" s="105"/>
      <c r="D17" s="105"/>
      <c r="E17" s="105"/>
      <c r="F17" s="106"/>
      <c r="G17" s="107"/>
      <c r="H17" s="105"/>
      <c r="I17" s="108"/>
      <c r="J17" s="84">
        <f>ROUNDDOWN(G17*I17,0)</f>
        <v>0</v>
      </c>
      <c r="K17" s="383"/>
      <c r="L17" s="379">
        <f>ROUNDDOWN(G17*K17,0)</f>
        <v>0</v>
      </c>
      <c r="M17" s="383"/>
      <c r="N17" s="404">
        <f>ROUNDDOWN(G17*M17,0)</f>
        <v>0</v>
      </c>
      <c r="O17" s="384"/>
    </row>
    <row r="18" spans="1:16" s="65" customFormat="1">
      <c r="A18" s="52"/>
      <c r="B18" s="53"/>
      <c r="C18" s="55"/>
      <c r="D18" s="55" t="s">
        <v>189</v>
      </c>
      <c r="E18" s="55"/>
      <c r="F18" s="56" t="s">
        <v>28</v>
      </c>
      <c r="G18" s="57"/>
      <c r="H18" s="55"/>
      <c r="I18" s="58"/>
      <c r="J18" s="101">
        <f>SUM(J19)</f>
        <v>0</v>
      </c>
      <c r="K18" s="375"/>
      <c r="L18" s="385">
        <f>SUM(L19)</f>
        <v>0</v>
      </c>
      <c r="M18" s="375"/>
      <c r="N18" s="386">
        <v>0</v>
      </c>
      <c r="O18" s="387"/>
      <c r="P18" s="63"/>
    </row>
    <row r="19" spans="1:16">
      <c r="B19" s="116"/>
      <c r="C19" s="117"/>
      <c r="D19" s="117"/>
      <c r="E19" s="117"/>
      <c r="F19" s="118"/>
      <c r="G19" s="119"/>
      <c r="H19" s="117"/>
      <c r="I19" s="120"/>
      <c r="J19" s="84">
        <f>ROUNDDOWN(G19*I19,0)</f>
        <v>0</v>
      </c>
      <c r="K19" s="388"/>
      <c r="L19" s="379">
        <f>ROUNDDOWN(G19*K19,0)</f>
        <v>0</v>
      </c>
      <c r="M19" s="388"/>
      <c r="N19" s="404">
        <f>ROUNDDOWN(G19*M19,0)</f>
        <v>0</v>
      </c>
      <c r="O19" s="389"/>
    </row>
    <row r="20" spans="1:16" s="65" customFormat="1">
      <c r="A20" s="52"/>
      <c r="B20" s="126"/>
      <c r="C20" s="127"/>
      <c r="D20" s="127" t="s">
        <v>60</v>
      </c>
      <c r="E20" s="127"/>
      <c r="F20" s="56" t="s">
        <v>104</v>
      </c>
      <c r="G20" s="57"/>
      <c r="H20" s="55"/>
      <c r="I20" s="58"/>
      <c r="J20" s="58">
        <f>SUM(J21:J21)</f>
        <v>0</v>
      </c>
      <c r="K20" s="375"/>
      <c r="L20" s="375">
        <f>SUM(L21:L21)</f>
        <v>0</v>
      </c>
      <c r="M20" s="375"/>
      <c r="N20" s="390">
        <v>0</v>
      </c>
      <c r="O20" s="391"/>
      <c r="P20" s="63"/>
    </row>
    <row r="21" spans="1:16">
      <c r="B21" s="104"/>
      <c r="C21" s="105"/>
      <c r="D21" s="130"/>
      <c r="E21" s="130"/>
      <c r="F21" s="106"/>
      <c r="G21" s="107"/>
      <c r="H21" s="105"/>
      <c r="I21" s="131"/>
      <c r="J21" s="84">
        <f>ROUNDDOWN(G21*I21,0)</f>
        <v>0</v>
      </c>
      <c r="K21" s="392"/>
      <c r="L21" s="379">
        <f>ROUNDDOWN(G21*K21,0)</f>
        <v>0</v>
      </c>
      <c r="M21" s="392"/>
      <c r="N21" s="404">
        <f>ROUNDDOWN(G21*M21,0)</f>
        <v>0</v>
      </c>
      <c r="O21" s="384"/>
    </row>
    <row r="22" spans="1:16" s="65" customFormat="1">
      <c r="A22" s="52"/>
      <c r="B22" s="53"/>
      <c r="C22" s="55"/>
      <c r="D22" s="55" t="s">
        <v>61</v>
      </c>
      <c r="E22" s="55"/>
      <c r="F22" s="56" t="s">
        <v>23</v>
      </c>
      <c r="G22" s="57"/>
      <c r="H22" s="55"/>
      <c r="I22" s="132"/>
      <c r="J22" s="58">
        <f>SUM(J23:J23)</f>
        <v>0</v>
      </c>
      <c r="K22" s="393"/>
      <c r="L22" s="58">
        <f>SUM(L23:L23)</f>
        <v>0</v>
      </c>
      <c r="M22" s="393"/>
      <c r="N22" s="58">
        <f>SUM(N23:N23)</f>
        <v>0</v>
      </c>
      <c r="O22" s="391"/>
      <c r="P22" s="63"/>
    </row>
    <row r="23" spans="1:16">
      <c r="B23" s="134"/>
      <c r="C23" s="135"/>
      <c r="D23" s="135"/>
      <c r="E23" s="135"/>
      <c r="F23" s="136"/>
      <c r="G23" s="137"/>
      <c r="H23" s="135"/>
      <c r="I23" s="138"/>
      <c r="J23" s="84">
        <f>ROUNDDOWN(G23*I23,0)</f>
        <v>0</v>
      </c>
      <c r="K23" s="394"/>
      <c r="L23" s="379">
        <f>ROUNDDOWN(G23*K23,0)</f>
        <v>0</v>
      </c>
      <c r="M23" s="394"/>
      <c r="N23" s="404">
        <f>ROUNDDOWN(G23*M23,0)</f>
        <v>0</v>
      </c>
      <c r="O23" s="395"/>
    </row>
    <row r="24" spans="1:16" s="65" customFormat="1">
      <c r="A24" s="52"/>
      <c r="B24" s="53"/>
      <c r="C24" s="55"/>
      <c r="D24" s="55" t="s">
        <v>62</v>
      </c>
      <c r="E24" s="55"/>
      <c r="F24" s="56" t="s">
        <v>105</v>
      </c>
      <c r="G24" s="57"/>
      <c r="H24" s="55"/>
      <c r="I24" s="132"/>
      <c r="J24" s="58">
        <f>SUM(J25:J25)</f>
        <v>0</v>
      </c>
      <c r="K24" s="393"/>
      <c r="L24" s="58">
        <f>SUM(L25:L25)</f>
        <v>0</v>
      </c>
      <c r="M24" s="393"/>
      <c r="N24" s="58">
        <f>SUM(N25:N25)</f>
        <v>0</v>
      </c>
      <c r="O24" s="391"/>
      <c r="P24" s="63"/>
    </row>
    <row r="25" spans="1:16">
      <c r="A25" s="151"/>
      <c r="B25" s="152"/>
      <c r="C25" s="153"/>
      <c r="D25" s="153"/>
      <c r="E25" s="153"/>
      <c r="F25" s="154"/>
      <c r="G25" s="155"/>
      <c r="H25" s="153"/>
      <c r="I25" s="156"/>
      <c r="J25" s="84">
        <f>ROUNDDOWN(G25*I25,0)</f>
        <v>0</v>
      </c>
      <c r="K25" s="397"/>
      <c r="L25" s="379">
        <f>ROUNDDOWN(G25*K25,0)</f>
        <v>0</v>
      </c>
      <c r="M25" s="397"/>
      <c r="N25" s="404">
        <f>ROUNDDOWN(G25*M25,0)</f>
        <v>0</v>
      </c>
      <c r="O25" s="398"/>
    </row>
    <row r="26" spans="1:16">
      <c r="B26" s="163"/>
      <c r="C26" s="363"/>
      <c r="D26" s="55" t="s">
        <v>63</v>
      </c>
      <c r="E26" s="363"/>
      <c r="F26" s="56" t="s">
        <v>106</v>
      </c>
      <c r="G26" s="165"/>
      <c r="H26" s="363"/>
      <c r="I26" s="166"/>
      <c r="J26" s="58">
        <f>SUM(J27:J27)</f>
        <v>0</v>
      </c>
      <c r="K26" s="400"/>
      <c r="L26" s="58">
        <f>SUM(L27:L27)</f>
        <v>0</v>
      </c>
      <c r="M26" s="400"/>
      <c r="N26" s="58">
        <f>SUM(N27:N27)</f>
        <v>0</v>
      </c>
      <c r="O26" s="391"/>
    </row>
    <row r="27" spans="1:16">
      <c r="B27" s="144"/>
      <c r="C27" s="145"/>
      <c r="D27" s="145"/>
      <c r="E27" s="145"/>
      <c r="F27" s="146"/>
      <c r="G27" s="162"/>
      <c r="H27" s="145"/>
      <c r="I27" s="138"/>
      <c r="J27" s="84">
        <f>ROUNDDOWN(G27*I27,0)</f>
        <v>0</v>
      </c>
      <c r="K27" s="394"/>
      <c r="L27" s="379">
        <f>ROUNDDOWN(G27*K27,0)</f>
        <v>0</v>
      </c>
      <c r="M27" s="394"/>
      <c r="N27" s="404">
        <f>ROUNDDOWN(G27*M27,0)</f>
        <v>0</v>
      </c>
      <c r="O27" s="401"/>
    </row>
    <row r="28" spans="1:16" s="65" customFormat="1">
      <c r="A28" s="52"/>
      <c r="B28" s="53"/>
      <c r="C28" s="55"/>
      <c r="D28" s="55" t="s">
        <v>190</v>
      </c>
      <c r="E28" s="55"/>
      <c r="F28" s="56" t="s">
        <v>191</v>
      </c>
      <c r="G28" s="57"/>
      <c r="H28" s="55"/>
      <c r="I28" s="58"/>
      <c r="J28" s="101">
        <f>SUM(J29:J29)</f>
        <v>0</v>
      </c>
      <c r="K28" s="375"/>
      <c r="L28" s="101">
        <f>SUM(L29:L29)</f>
        <v>0</v>
      </c>
      <c r="M28" s="375"/>
      <c r="N28" s="101">
        <f>SUM(N29:N29)</f>
        <v>0</v>
      </c>
      <c r="O28" s="387"/>
      <c r="P28" s="63"/>
    </row>
    <row r="29" spans="1:16">
      <c r="A29" s="79"/>
      <c r="B29" s="169"/>
      <c r="C29" s="170"/>
      <c r="D29" s="170"/>
      <c r="E29" s="170"/>
      <c r="F29" s="171"/>
      <c r="G29" s="172"/>
      <c r="H29" s="170"/>
      <c r="I29" s="157"/>
      <c r="J29" s="84">
        <f>ROUNDDOWN(G29*I29,0)</f>
        <v>0</v>
      </c>
      <c r="K29" s="210"/>
      <c r="L29" s="379">
        <f>ROUNDDOWN(G29*K29,0)</f>
        <v>0</v>
      </c>
      <c r="M29" s="405"/>
      <c r="N29" s="404">
        <f>ROUNDDOWN(G29*M29,0)</f>
        <v>0</v>
      </c>
      <c r="O29" s="402"/>
    </row>
    <row r="30" spans="1:16" s="65" customFormat="1">
      <c r="A30" s="52"/>
      <c r="B30" s="53"/>
      <c r="C30" s="55"/>
      <c r="D30" s="55" t="s">
        <v>192</v>
      </c>
      <c r="E30" s="55"/>
      <c r="F30" s="56" t="s">
        <v>109</v>
      </c>
      <c r="G30" s="57"/>
      <c r="H30" s="55"/>
      <c r="I30" s="58"/>
      <c r="J30" s="58">
        <f>SUM(J31:J31)</f>
        <v>0</v>
      </c>
      <c r="K30" s="375"/>
      <c r="L30" s="58">
        <f>SUM(L31:L31)</f>
        <v>0</v>
      </c>
      <c r="M30" s="375"/>
      <c r="N30" s="58">
        <f>SUM(N31:N31)</f>
        <v>0</v>
      </c>
      <c r="O30" s="391"/>
      <c r="P30" s="63"/>
    </row>
    <row r="31" spans="1:16">
      <c r="A31" s="151"/>
      <c r="B31" s="134"/>
      <c r="C31" s="135"/>
      <c r="D31" s="135"/>
      <c r="E31" s="135"/>
      <c r="F31" s="136"/>
      <c r="G31" s="175"/>
      <c r="H31" s="135"/>
      <c r="I31" s="142"/>
      <c r="J31" s="84">
        <f>ROUNDDOWN(G31*I31,0)</f>
        <v>0</v>
      </c>
      <c r="K31" s="399"/>
      <c r="L31" s="379">
        <f>ROUNDDOWN(G31*K31,0)</f>
        <v>0</v>
      </c>
      <c r="M31" s="399"/>
      <c r="N31" s="404">
        <f>ROUNDDOWN(G31*M31,0)</f>
        <v>0</v>
      </c>
      <c r="O31" s="395"/>
    </row>
    <row r="32" spans="1:16" s="65" customFormat="1">
      <c r="A32" s="52"/>
      <c r="B32" s="53"/>
      <c r="C32" s="55"/>
      <c r="D32" s="55" t="s">
        <v>193</v>
      </c>
      <c r="E32" s="55"/>
      <c r="F32" s="56" t="s">
        <v>32</v>
      </c>
      <c r="G32" s="57"/>
      <c r="H32" s="55"/>
      <c r="I32" s="58"/>
      <c r="J32" s="58">
        <f>SUM(J33:J33)</f>
        <v>0</v>
      </c>
      <c r="K32" s="375"/>
      <c r="L32" s="58">
        <f>SUM(L33:L33)</f>
        <v>0</v>
      </c>
      <c r="M32" s="375"/>
      <c r="N32" s="58">
        <f>SUM(N33:N33)</f>
        <v>0</v>
      </c>
      <c r="O32" s="391"/>
      <c r="P32" s="63"/>
    </row>
    <row r="33" spans="1:16">
      <c r="A33" s="151"/>
      <c r="B33" s="152"/>
      <c r="C33" s="153"/>
      <c r="D33" s="153"/>
      <c r="E33" s="153"/>
      <c r="F33" s="154"/>
      <c r="G33" s="155"/>
      <c r="H33" s="153"/>
      <c r="I33" s="160"/>
      <c r="J33" s="84">
        <f>ROUNDDOWN(G33*I33,0)</f>
        <v>0</v>
      </c>
      <c r="K33" s="405"/>
      <c r="L33" s="379">
        <f>ROUNDDOWN(G33*K33,0)</f>
        <v>0</v>
      </c>
      <c r="M33" s="405"/>
      <c r="N33" s="404">
        <f>ROUNDDOWN(G33*M33,0)</f>
        <v>0</v>
      </c>
      <c r="O33" s="398"/>
    </row>
    <row r="34" spans="1:16" s="65" customFormat="1">
      <c r="A34" s="52"/>
      <c r="B34" s="53"/>
      <c r="C34" s="55"/>
      <c r="D34" s="55" t="s">
        <v>194</v>
      </c>
      <c r="E34" s="55"/>
      <c r="F34" s="56" t="s">
        <v>195</v>
      </c>
      <c r="G34" s="57"/>
      <c r="H34" s="55"/>
      <c r="I34" s="58"/>
      <c r="J34" s="58">
        <f>SUM(J35:J35)</f>
        <v>0</v>
      </c>
      <c r="K34" s="375"/>
      <c r="L34" s="58">
        <f>SUM(L35:L35)</f>
        <v>0</v>
      </c>
      <c r="M34" s="375"/>
      <c r="N34" s="58">
        <f>SUM(N35:N35)</f>
        <v>0</v>
      </c>
      <c r="O34" s="391"/>
      <c r="P34" s="63"/>
    </row>
    <row r="35" spans="1:16">
      <c r="B35" s="144"/>
      <c r="C35" s="145"/>
      <c r="D35" s="177"/>
      <c r="E35" s="145"/>
      <c r="F35" s="146"/>
      <c r="G35" s="162"/>
      <c r="H35" s="145"/>
      <c r="I35" s="142"/>
      <c r="J35" s="84">
        <f>ROUNDDOWN(G35*I35,0)</f>
        <v>0</v>
      </c>
      <c r="K35" s="399"/>
      <c r="L35" s="379">
        <f>ROUNDDOWN(G35*K35,0)</f>
        <v>0</v>
      </c>
      <c r="M35" s="399"/>
      <c r="N35" s="404">
        <f>ROUNDDOWN(G35*M35,0)</f>
        <v>0</v>
      </c>
      <c r="O35" s="406"/>
    </row>
    <row r="36" spans="1:16" s="65" customFormat="1">
      <c r="A36" s="52"/>
      <c r="B36" s="53"/>
      <c r="C36" s="55"/>
      <c r="D36" s="55" t="s">
        <v>196</v>
      </c>
      <c r="E36" s="55"/>
      <c r="F36" s="56" t="s">
        <v>197</v>
      </c>
      <c r="G36" s="57"/>
      <c r="H36" s="55"/>
      <c r="I36" s="58"/>
      <c r="J36" s="58">
        <f>SUM(J37:J37)</f>
        <v>0</v>
      </c>
      <c r="K36" s="375"/>
      <c r="L36" s="58">
        <f>SUM(L37:L37)</f>
        <v>0</v>
      </c>
      <c r="M36" s="375"/>
      <c r="N36" s="58">
        <f>SUM(N37:N37)</f>
        <v>0</v>
      </c>
      <c r="O36" s="391"/>
      <c r="P36" s="63"/>
    </row>
    <row r="37" spans="1:16" s="182" customFormat="1">
      <c r="A37" s="79"/>
      <c r="B37" s="169"/>
      <c r="C37" s="170"/>
      <c r="D37" s="170"/>
      <c r="E37" s="170"/>
      <c r="F37" s="171"/>
      <c r="G37" s="172"/>
      <c r="H37" s="170"/>
      <c r="I37" s="183"/>
      <c r="J37" s="84">
        <f>ROUNDDOWN(G37*I37,0)</f>
        <v>0</v>
      </c>
      <c r="K37" s="407"/>
      <c r="L37" s="379">
        <f>ROUNDDOWN(G37*K37,0)</f>
        <v>0</v>
      </c>
      <c r="M37" s="397"/>
      <c r="N37" s="404">
        <f>ROUNDDOWN(G37*M37,0)</f>
        <v>0</v>
      </c>
      <c r="O37" s="402"/>
      <c r="P37" s="180"/>
    </row>
    <row r="38" spans="1:16" s="65" customFormat="1">
      <c r="A38" s="52"/>
      <c r="B38" s="53"/>
      <c r="C38" s="55"/>
      <c r="D38" s="55" t="s">
        <v>198</v>
      </c>
      <c r="E38" s="55"/>
      <c r="F38" s="330" t="s">
        <v>199</v>
      </c>
      <c r="G38" s="57"/>
      <c r="H38" s="55"/>
      <c r="I38" s="58"/>
      <c r="J38" s="58">
        <f>SUM(J39:J39)</f>
        <v>0</v>
      </c>
      <c r="K38" s="375"/>
      <c r="L38" s="375">
        <f>SUM(L39:L39)</f>
        <v>0</v>
      </c>
      <c r="M38" s="375"/>
      <c r="N38" s="375">
        <f>SUM(N39:N39)</f>
        <v>0</v>
      </c>
      <c r="O38" s="391"/>
      <c r="P38" s="63"/>
    </row>
    <row r="39" spans="1:16">
      <c r="A39" s="151"/>
      <c r="B39" s="163"/>
      <c r="C39" s="453"/>
      <c r="D39" s="453"/>
      <c r="E39" s="453"/>
      <c r="F39" s="465"/>
      <c r="G39" s="165"/>
      <c r="H39" s="453"/>
      <c r="I39" s="166"/>
      <c r="J39" s="99">
        <f>ROUNDDOWN(G39*I39,0)</f>
        <v>0</v>
      </c>
      <c r="K39" s="400"/>
      <c r="L39" s="379">
        <f>ROUNDDOWN(G39*K39,0)</f>
        <v>0</v>
      </c>
      <c r="M39" s="400"/>
      <c r="N39" s="404">
        <f>ROUNDDOWN(G39*M39,0)</f>
        <v>0</v>
      </c>
      <c r="O39" s="466"/>
    </row>
    <row r="40" spans="1:16" ht="25.15" customHeight="1">
      <c r="B40" s="185"/>
      <c r="C40" s="186" t="s">
        <v>241</v>
      </c>
      <c r="D40" s="187"/>
      <c r="E40" s="187"/>
      <c r="F40" s="326" t="s">
        <v>243</v>
      </c>
      <c r="G40" s="188"/>
      <c r="H40" s="187"/>
      <c r="I40" s="189"/>
      <c r="J40" s="258">
        <f>SUM(J41:J41)</f>
        <v>0</v>
      </c>
      <c r="K40" s="408"/>
      <c r="L40" s="258">
        <f>SUM(L41:L41)</f>
        <v>0</v>
      </c>
      <c r="M40" s="408"/>
      <c r="N40" s="258">
        <f>SUM(N41:N41)</f>
        <v>0</v>
      </c>
      <c r="O40" s="409"/>
    </row>
    <row r="41" spans="1:16">
      <c r="B41" s="185"/>
      <c r="C41" s="187"/>
      <c r="D41" s="187"/>
      <c r="E41" s="187"/>
      <c r="F41" s="194"/>
      <c r="G41" s="188"/>
      <c r="H41" s="187"/>
      <c r="I41" s="189"/>
      <c r="J41" s="84">
        <f>ROUNDDOWN(G41*I41,0)</f>
        <v>0</v>
      </c>
      <c r="K41" s="408"/>
      <c r="L41" s="379">
        <f>ROUNDDOWN(G41*K41,0)</f>
        <v>0</v>
      </c>
      <c r="M41" s="408"/>
      <c r="N41" s="404">
        <f>ROUNDDOWN(G41*M41,0)</f>
        <v>0</v>
      </c>
      <c r="O41" s="409"/>
    </row>
    <row r="42" spans="1:16" s="65" customFormat="1" ht="25.15" customHeight="1">
      <c r="A42" s="52"/>
      <c r="B42" s="53"/>
      <c r="C42" s="54" t="s">
        <v>242</v>
      </c>
      <c r="D42" s="127"/>
      <c r="E42" s="127"/>
      <c r="F42" s="56" t="s">
        <v>67</v>
      </c>
      <c r="G42" s="57"/>
      <c r="H42" s="55"/>
      <c r="I42" s="58"/>
      <c r="J42" s="58">
        <f>J43+J45+J47+J49+J51+J53+J55+J57+J59+J61+J63+J65+J67+J69+J71+J73</f>
        <v>0</v>
      </c>
      <c r="K42" s="375"/>
      <c r="L42" s="58">
        <f>L43+L45+L47+L49+L51+L53+L55+L57+L59+L61+L63+L65+L67+L69+L71+L73</f>
        <v>0</v>
      </c>
      <c r="M42" s="375"/>
      <c r="N42" s="58">
        <f>N43+N45+N47+N49+N51+N53+N55+N57+N59+N61+N63+N65+N67+N69+N71+N73</f>
        <v>0</v>
      </c>
      <c r="O42" s="391"/>
      <c r="P42" s="63"/>
    </row>
    <row r="43" spans="1:16" s="65" customFormat="1">
      <c r="A43" s="52" t="s">
        <v>200</v>
      </c>
      <c r="B43" s="53"/>
      <c r="C43" s="55"/>
      <c r="D43" s="55" t="s">
        <v>201</v>
      </c>
      <c r="E43" s="55"/>
      <c r="F43" s="56" t="s">
        <v>79</v>
      </c>
      <c r="G43" s="57"/>
      <c r="H43" s="55"/>
      <c r="I43" s="58"/>
      <c r="J43" s="58">
        <f>SUBTOTAL(9,J44:J44)</f>
        <v>0</v>
      </c>
      <c r="K43" s="375"/>
      <c r="L43" s="58">
        <f>SUBTOTAL(9,L44:L44)</f>
        <v>0</v>
      </c>
      <c r="M43" s="375"/>
      <c r="N43" s="58">
        <f>SUBTOTAL(9,N44:N44)</f>
        <v>0</v>
      </c>
      <c r="O43" s="391"/>
      <c r="P43" s="63"/>
    </row>
    <row r="44" spans="1:16">
      <c r="B44" s="144"/>
      <c r="C44" s="145"/>
      <c r="D44" s="145"/>
      <c r="E44" s="145"/>
      <c r="F44" s="146"/>
      <c r="G44" s="162"/>
      <c r="H44" s="145"/>
      <c r="I44" s="142"/>
      <c r="J44" s="99">
        <f>ROUNDDOWN(G44*I44,0)</f>
        <v>0</v>
      </c>
      <c r="K44" s="399"/>
      <c r="L44" s="379">
        <f>ROUNDDOWN(G44*K44,0)</f>
        <v>0</v>
      </c>
      <c r="M44" s="399"/>
      <c r="N44" s="404">
        <f>ROUNDDOWN(G44*M44,0)</f>
        <v>0</v>
      </c>
      <c r="O44" s="396"/>
    </row>
    <row r="45" spans="1:16" s="90" customFormat="1">
      <c r="A45" s="79"/>
      <c r="B45" s="96"/>
      <c r="C45" s="97"/>
      <c r="D45" s="68" t="s">
        <v>202</v>
      </c>
      <c r="E45" s="97"/>
      <c r="F45" s="69" t="s">
        <v>103</v>
      </c>
      <c r="G45" s="98"/>
      <c r="H45" s="97"/>
      <c r="I45" s="99"/>
      <c r="J45" s="71">
        <f>SUBTOTAL(9,J46:J46)</f>
        <v>0</v>
      </c>
      <c r="K45" s="381"/>
      <c r="L45" s="377">
        <f>SUBTOTAL(9,L46:L46)</f>
        <v>0</v>
      </c>
      <c r="M45" s="400"/>
      <c r="N45" s="377">
        <f>SUBTOTAL(9,N46:N46)</f>
        <v>0</v>
      </c>
      <c r="O45" s="382"/>
      <c r="P45" s="88"/>
    </row>
    <row r="46" spans="1:16" s="197" customFormat="1">
      <c r="A46" s="22"/>
      <c r="B46" s="116"/>
      <c r="C46" s="117"/>
      <c r="D46" s="117"/>
      <c r="E46" s="117"/>
      <c r="F46" s="118"/>
      <c r="G46" s="119"/>
      <c r="H46" s="117"/>
      <c r="I46" s="120"/>
      <c r="J46" s="99">
        <f>ROUNDDOWN(G46*I46,0)</f>
        <v>0</v>
      </c>
      <c r="K46" s="388"/>
      <c r="L46" s="379">
        <f>ROUNDDOWN(G46*K46,0)</f>
        <v>0</v>
      </c>
      <c r="M46" s="388"/>
      <c r="N46" s="404">
        <f>ROUNDDOWN(G46*M46,0)</f>
        <v>0</v>
      </c>
      <c r="O46" s="389"/>
      <c r="P46" s="195"/>
    </row>
    <row r="47" spans="1:16" s="65" customFormat="1">
      <c r="A47" s="52"/>
      <c r="B47" s="53"/>
      <c r="C47" s="55"/>
      <c r="D47" s="55" t="s">
        <v>203</v>
      </c>
      <c r="E47" s="55"/>
      <c r="F47" s="56" t="s">
        <v>28</v>
      </c>
      <c r="G47" s="57"/>
      <c r="H47" s="55"/>
      <c r="I47" s="58"/>
      <c r="J47" s="101">
        <f>SUM(J48:J48)</f>
        <v>0</v>
      </c>
      <c r="K47" s="375"/>
      <c r="L47" s="101">
        <f>SUM(L48:L48)</f>
        <v>0</v>
      </c>
      <c r="M47" s="375"/>
      <c r="N47" s="101">
        <f>SUM(N48:N48)</f>
        <v>0</v>
      </c>
      <c r="O47" s="387"/>
      <c r="P47" s="63"/>
    </row>
    <row r="48" spans="1:16">
      <c r="B48" s="104"/>
      <c r="C48" s="105"/>
      <c r="D48" s="105"/>
      <c r="E48" s="105"/>
      <c r="F48" s="106"/>
      <c r="G48" s="107"/>
      <c r="H48" s="105"/>
      <c r="I48" s="108"/>
      <c r="J48" s="99">
        <f>ROUNDDOWN(G48*I48,0)</f>
        <v>0</v>
      </c>
      <c r="K48" s="383"/>
      <c r="L48" s="379">
        <f>ROUNDDOWN(G48*K48,0)</f>
        <v>0</v>
      </c>
      <c r="M48" s="383"/>
      <c r="N48" s="404">
        <f>ROUNDDOWN(G48*M48,0)</f>
        <v>0</v>
      </c>
      <c r="O48" s="384"/>
    </row>
    <row r="49" spans="1:16" s="65" customFormat="1">
      <c r="A49" s="52"/>
      <c r="B49" s="53"/>
      <c r="C49" s="55"/>
      <c r="D49" s="55" t="s">
        <v>204</v>
      </c>
      <c r="E49" s="55"/>
      <c r="F49" s="56" t="s">
        <v>115</v>
      </c>
      <c r="G49" s="57"/>
      <c r="H49" s="55"/>
      <c r="I49" s="58"/>
      <c r="J49" s="58">
        <f>SUM(J50:J50)</f>
        <v>0</v>
      </c>
      <c r="K49" s="375"/>
      <c r="L49" s="375">
        <f>SUM(L50:L50)</f>
        <v>0</v>
      </c>
      <c r="M49" s="375"/>
      <c r="N49" s="375">
        <f>SUM(N50:N50)</f>
        <v>0</v>
      </c>
      <c r="O49" s="391"/>
      <c r="P49" s="63"/>
    </row>
    <row r="50" spans="1:16">
      <c r="B50" s="144"/>
      <c r="C50" s="145"/>
      <c r="D50" s="177"/>
      <c r="E50" s="177"/>
      <c r="F50" s="146"/>
      <c r="G50" s="162"/>
      <c r="H50" s="145"/>
      <c r="I50" s="138"/>
      <c r="J50" s="99">
        <f>ROUNDDOWN(G50*I50,0)</f>
        <v>0</v>
      </c>
      <c r="K50" s="394"/>
      <c r="L50" s="379">
        <f>ROUNDDOWN(G50*K50,0)</f>
        <v>0</v>
      </c>
      <c r="M50" s="394"/>
      <c r="N50" s="404">
        <f>ROUNDDOWN(G50*M50,0)</f>
        <v>0</v>
      </c>
      <c r="O50" s="396"/>
    </row>
    <row r="51" spans="1:16" s="65" customFormat="1">
      <c r="A51" s="52"/>
      <c r="B51" s="53"/>
      <c r="C51" s="55"/>
      <c r="D51" s="55" t="s">
        <v>205</v>
      </c>
      <c r="E51" s="55"/>
      <c r="F51" s="56" t="s">
        <v>23</v>
      </c>
      <c r="G51" s="57"/>
      <c r="H51" s="55"/>
      <c r="I51" s="132"/>
      <c r="J51" s="58">
        <f>SUBTOTAL(9,J52:J52)</f>
        <v>0</v>
      </c>
      <c r="K51" s="393"/>
      <c r="L51" s="375">
        <f>SUBTOTAL(9,L52:L52)</f>
        <v>0</v>
      </c>
      <c r="M51" s="393"/>
      <c r="N51" s="375">
        <f>SUBTOTAL(9,N52:N52)</f>
        <v>0</v>
      </c>
      <c r="O51" s="391"/>
      <c r="P51" s="63"/>
    </row>
    <row r="52" spans="1:16">
      <c r="A52" s="79"/>
      <c r="B52" s="169"/>
      <c r="C52" s="170"/>
      <c r="D52" s="170"/>
      <c r="E52" s="170"/>
      <c r="F52" s="198"/>
      <c r="G52" s="172"/>
      <c r="H52" s="170"/>
      <c r="I52" s="183"/>
      <c r="J52" s="99">
        <f>ROUNDDOWN(G52*I52,0)</f>
        <v>0</v>
      </c>
      <c r="K52" s="407"/>
      <c r="L52" s="379">
        <f>ROUNDDOWN(G52*K52,0)</f>
        <v>0</v>
      </c>
      <c r="M52" s="397"/>
      <c r="N52" s="404">
        <f>ROUNDDOWN(G52*M52,0)</f>
        <v>0</v>
      </c>
      <c r="O52" s="402"/>
    </row>
    <row r="53" spans="1:16" s="65" customFormat="1">
      <c r="A53" s="52" t="s">
        <v>207</v>
      </c>
      <c r="B53" s="53"/>
      <c r="C53" s="55"/>
      <c r="D53" s="55" t="s">
        <v>208</v>
      </c>
      <c r="E53" s="55"/>
      <c r="F53" s="56" t="s">
        <v>105</v>
      </c>
      <c r="G53" s="57"/>
      <c r="H53" s="55"/>
      <c r="I53" s="58"/>
      <c r="J53" s="58">
        <f>SUBTOTAL(9,J54:J54)</f>
        <v>0</v>
      </c>
      <c r="K53" s="375"/>
      <c r="L53" s="375">
        <f>SUBTOTAL(9,L54:L54)</f>
        <v>0</v>
      </c>
      <c r="M53" s="375"/>
      <c r="N53" s="375">
        <f>SUBTOTAL(9,N54:N54)</f>
        <v>0</v>
      </c>
      <c r="O53" s="391"/>
      <c r="P53" s="63"/>
    </row>
    <row r="54" spans="1:16">
      <c r="B54" s="152"/>
      <c r="C54" s="153"/>
      <c r="D54" s="153"/>
      <c r="E54" s="153"/>
      <c r="F54" s="154"/>
      <c r="G54" s="155"/>
      <c r="H54" s="153"/>
      <c r="I54" s="160"/>
      <c r="J54" s="99">
        <f>ROUNDDOWN(G54*I54,0)</f>
        <v>0</v>
      </c>
      <c r="K54" s="405"/>
      <c r="L54" s="379">
        <f>ROUNDDOWN(G54*K54,0)</f>
        <v>0</v>
      </c>
      <c r="M54" s="405"/>
      <c r="N54" s="404">
        <f>ROUNDDOWN(G54*M54,0)</f>
        <v>0</v>
      </c>
      <c r="O54" s="398"/>
    </row>
    <row r="55" spans="1:16" s="65" customFormat="1">
      <c r="A55" s="52"/>
      <c r="B55" s="53"/>
      <c r="C55" s="55"/>
      <c r="D55" s="55" t="s">
        <v>209</v>
      </c>
      <c r="E55" s="55"/>
      <c r="F55" s="56" t="s">
        <v>106</v>
      </c>
      <c r="G55" s="57"/>
      <c r="H55" s="55"/>
      <c r="I55" s="58"/>
      <c r="J55" s="58">
        <f>SUM(J56:J56)</f>
        <v>0</v>
      </c>
      <c r="K55" s="375"/>
      <c r="L55" s="375">
        <f>SUM(L56:L56)</f>
        <v>0</v>
      </c>
      <c r="M55" s="375"/>
      <c r="N55" s="375">
        <f>SUM(N56:N56)</f>
        <v>0</v>
      </c>
      <c r="O55" s="391"/>
      <c r="P55" s="63"/>
    </row>
    <row r="56" spans="1:16">
      <c r="B56" s="152"/>
      <c r="C56" s="153"/>
      <c r="D56" s="153"/>
      <c r="E56" s="153"/>
      <c r="F56" s="154"/>
      <c r="G56" s="155"/>
      <c r="H56" s="153"/>
      <c r="I56" s="156"/>
      <c r="J56" s="99">
        <f>ROUNDDOWN(G56*I56,0)</f>
        <v>0</v>
      </c>
      <c r="K56" s="397"/>
      <c r="L56" s="379">
        <f>ROUNDDOWN(G56*K56,0)</f>
        <v>0</v>
      </c>
      <c r="M56" s="397"/>
      <c r="N56" s="404">
        <f>ROUNDDOWN(G56*M56,0)</f>
        <v>0</v>
      </c>
      <c r="O56" s="410"/>
    </row>
    <row r="57" spans="1:16" s="65" customFormat="1">
      <c r="A57" s="52" t="s">
        <v>207</v>
      </c>
      <c r="B57" s="53"/>
      <c r="C57" s="55"/>
      <c r="D57" s="55" t="s">
        <v>210</v>
      </c>
      <c r="E57" s="55"/>
      <c r="F57" s="56" t="s">
        <v>211</v>
      </c>
      <c r="G57" s="57"/>
      <c r="H57" s="55"/>
      <c r="I57" s="58"/>
      <c r="J57" s="58">
        <f>SUM(J58:J58)</f>
        <v>0</v>
      </c>
      <c r="K57" s="375"/>
      <c r="L57" s="375">
        <f>SUM(L58:L58)</f>
        <v>0</v>
      </c>
      <c r="M57" s="375"/>
      <c r="N57" s="375">
        <f>SUM(N58:N58)</f>
        <v>0</v>
      </c>
      <c r="O57" s="391"/>
      <c r="P57" s="63"/>
    </row>
    <row r="58" spans="1:16">
      <c r="B58" s="152"/>
      <c r="C58" s="153"/>
      <c r="D58" s="153"/>
      <c r="E58" s="153"/>
      <c r="F58" s="154"/>
      <c r="G58" s="155"/>
      <c r="H58" s="153"/>
      <c r="I58" s="156"/>
      <c r="J58" s="99">
        <f>ROUNDDOWN(G58*I58,0)</f>
        <v>0</v>
      </c>
      <c r="K58" s="397"/>
      <c r="L58" s="379">
        <f>ROUNDDOWN(G58*K58,0)</f>
        <v>0</v>
      </c>
      <c r="M58" s="397"/>
      <c r="N58" s="404">
        <f>ROUNDDOWN(G58*M58,0)</f>
        <v>0</v>
      </c>
      <c r="O58" s="398"/>
    </row>
    <row r="59" spans="1:16" s="65" customFormat="1">
      <c r="A59" s="52" t="s">
        <v>207</v>
      </c>
      <c r="B59" s="53"/>
      <c r="C59" s="55"/>
      <c r="D59" s="127" t="s">
        <v>212</v>
      </c>
      <c r="E59" s="55"/>
      <c r="F59" s="56" t="s">
        <v>109</v>
      </c>
      <c r="G59" s="57"/>
      <c r="H59" s="55"/>
      <c r="I59" s="58"/>
      <c r="J59" s="375">
        <f>SUM(J60:J60)</f>
        <v>0</v>
      </c>
      <c r="K59" s="375"/>
      <c r="L59" s="375">
        <f>SUM(L60:L60)</f>
        <v>0</v>
      </c>
      <c r="M59" s="375"/>
      <c r="N59" s="375">
        <f>SUM(N60:N60)</f>
        <v>0</v>
      </c>
      <c r="O59" s="391"/>
      <c r="P59" s="63"/>
    </row>
    <row r="60" spans="1:16">
      <c r="B60" s="144"/>
      <c r="C60" s="145"/>
      <c r="D60" s="177"/>
      <c r="E60" s="145"/>
      <c r="F60" s="146"/>
      <c r="G60" s="162"/>
      <c r="H60" s="145"/>
      <c r="I60" s="142"/>
      <c r="J60" s="99">
        <f>ROUNDDOWN(G60*I60,0)</f>
        <v>0</v>
      </c>
      <c r="K60" s="399"/>
      <c r="L60" s="379">
        <f>ROUNDDOWN(G60*K60,0)</f>
        <v>0</v>
      </c>
      <c r="M60" s="399"/>
      <c r="N60" s="404">
        <f>ROUNDDOWN(G60*M60,0)</f>
        <v>0</v>
      </c>
      <c r="O60" s="406"/>
    </row>
    <row r="61" spans="1:16" s="65" customFormat="1">
      <c r="A61" s="52" t="s">
        <v>207</v>
      </c>
      <c r="B61" s="53"/>
      <c r="C61" s="55"/>
      <c r="D61" s="127" t="s">
        <v>213</v>
      </c>
      <c r="E61" s="55"/>
      <c r="F61" s="56" t="s">
        <v>32</v>
      </c>
      <c r="G61" s="57"/>
      <c r="H61" s="55"/>
      <c r="I61" s="58"/>
      <c r="J61" s="58">
        <f>SUM(J62:J62)</f>
        <v>0</v>
      </c>
      <c r="K61" s="375"/>
      <c r="L61" s="375">
        <f>SUM(L62:L62)</f>
        <v>0</v>
      </c>
      <c r="M61" s="375"/>
      <c r="N61" s="375">
        <f>SUM(N62:N62)</f>
        <v>0</v>
      </c>
      <c r="O61" s="391"/>
      <c r="P61" s="63"/>
    </row>
    <row r="62" spans="1:16">
      <c r="B62" s="144"/>
      <c r="C62" s="145"/>
      <c r="D62" s="177"/>
      <c r="E62" s="145"/>
      <c r="F62" s="146"/>
      <c r="G62" s="162"/>
      <c r="H62" s="145"/>
      <c r="I62" s="142"/>
      <c r="J62" s="99">
        <f>ROUNDDOWN(G62*I62,0)</f>
        <v>0</v>
      </c>
      <c r="K62" s="399"/>
      <c r="L62" s="379">
        <f>ROUNDDOWN(G62*K62,0)</f>
        <v>0</v>
      </c>
      <c r="M62" s="399"/>
      <c r="N62" s="404">
        <f>ROUNDDOWN(G62*M62,0)</f>
        <v>0</v>
      </c>
      <c r="O62" s="406"/>
    </row>
    <row r="63" spans="1:16" s="65" customFormat="1">
      <c r="A63" s="52" t="s">
        <v>207</v>
      </c>
      <c r="B63" s="53"/>
      <c r="C63" s="55"/>
      <c r="D63" s="127" t="s">
        <v>214</v>
      </c>
      <c r="E63" s="55"/>
      <c r="F63" s="56" t="s">
        <v>215</v>
      </c>
      <c r="G63" s="57"/>
      <c r="H63" s="55"/>
      <c r="I63" s="58"/>
      <c r="J63" s="58">
        <f>SUM(J64:J64)</f>
        <v>0</v>
      </c>
      <c r="K63" s="375"/>
      <c r="L63" s="375">
        <f>SUM(L64:L64)</f>
        <v>0</v>
      </c>
      <c r="M63" s="375"/>
      <c r="N63" s="375">
        <f>SUM(N64:N64)</f>
        <v>0</v>
      </c>
      <c r="O63" s="391"/>
      <c r="P63" s="63"/>
    </row>
    <row r="64" spans="1:16" ht="13.5">
      <c r="A64" s="204"/>
      <c r="B64" s="169"/>
      <c r="C64" s="170"/>
      <c r="D64" s="170"/>
      <c r="E64" s="170"/>
      <c r="F64" s="205"/>
      <c r="G64" s="206"/>
      <c r="H64" s="207"/>
      <c r="I64" s="208"/>
      <c r="J64" s="99">
        <f>ROUNDDOWN(G64*I64,0)</f>
        <v>0</v>
      </c>
      <c r="K64" s="208"/>
      <c r="L64" s="379">
        <f>ROUNDDOWN(G64*K64,0)</f>
        <v>0</v>
      </c>
      <c r="M64" s="452"/>
      <c r="N64" s="404">
        <f>ROUNDDOWN(G64*M64,0)</f>
        <v>0</v>
      </c>
      <c r="O64" s="411"/>
      <c r="P64" s="161"/>
    </row>
    <row r="65" spans="1:16" s="65" customFormat="1">
      <c r="A65" s="52" t="s">
        <v>207</v>
      </c>
      <c r="B65" s="53"/>
      <c r="C65" s="55"/>
      <c r="D65" s="127" t="s">
        <v>216</v>
      </c>
      <c r="E65" s="55"/>
      <c r="F65" s="56" t="s">
        <v>117</v>
      </c>
      <c r="G65" s="57"/>
      <c r="H65" s="55"/>
      <c r="I65" s="58"/>
      <c r="J65" s="58">
        <f>SUM(J66:J66)</f>
        <v>0</v>
      </c>
      <c r="K65" s="375"/>
      <c r="L65" s="375">
        <f>SUM(L66:L66)</f>
        <v>0</v>
      </c>
      <c r="M65" s="375"/>
      <c r="N65" s="375">
        <f>SUM(N66:N66)</f>
        <v>0</v>
      </c>
      <c r="O65" s="391"/>
      <c r="P65" s="63"/>
    </row>
    <row r="66" spans="1:16">
      <c r="B66" s="152"/>
      <c r="C66" s="153"/>
      <c r="D66" s="222"/>
      <c r="E66" s="153"/>
      <c r="F66" s="154"/>
      <c r="G66" s="155"/>
      <c r="H66" s="153"/>
      <c r="I66" s="160"/>
      <c r="J66" s="99">
        <f>ROUNDDOWN(G66*I66,0)</f>
        <v>0</v>
      </c>
      <c r="K66" s="405"/>
      <c r="L66" s="379">
        <f>ROUNDDOWN(G66*K66,0)</f>
        <v>0</v>
      </c>
      <c r="M66" s="405"/>
      <c r="N66" s="404">
        <f>ROUNDDOWN(G66*M66,0)</f>
        <v>0</v>
      </c>
      <c r="O66" s="398"/>
    </row>
    <row r="67" spans="1:16" s="65" customFormat="1">
      <c r="A67" s="52" t="s">
        <v>207</v>
      </c>
      <c r="B67" s="53"/>
      <c r="C67" s="55"/>
      <c r="D67" s="127" t="s">
        <v>217</v>
      </c>
      <c r="E67" s="55"/>
      <c r="F67" s="330" t="s">
        <v>158</v>
      </c>
      <c r="G67" s="57"/>
      <c r="H67" s="55"/>
      <c r="I67" s="58"/>
      <c r="J67" s="375">
        <f>SUM(J68:J68)</f>
        <v>0</v>
      </c>
      <c r="K67" s="375"/>
      <c r="L67" s="375">
        <f>SUM(L68:L68)</f>
        <v>0</v>
      </c>
      <c r="M67" s="375"/>
      <c r="N67" s="375">
        <f>SUM(N68:N68)</f>
        <v>0</v>
      </c>
      <c r="O67" s="391"/>
      <c r="P67" s="63"/>
    </row>
    <row r="68" spans="1:16">
      <c r="B68" s="144"/>
      <c r="C68" s="145"/>
      <c r="D68" s="177"/>
      <c r="E68" s="145"/>
      <c r="F68" s="146"/>
      <c r="G68" s="162"/>
      <c r="H68" s="145"/>
      <c r="I68" s="142"/>
      <c r="J68" s="99">
        <f>ROUNDDOWN(G68*I68,0)</f>
        <v>0</v>
      </c>
      <c r="K68" s="399"/>
      <c r="L68" s="379">
        <f>ROUNDDOWN(G68*K68,0)</f>
        <v>0</v>
      </c>
      <c r="M68" s="399"/>
      <c r="N68" s="404">
        <f>ROUNDDOWN(G68*M68,0)</f>
        <v>0</v>
      </c>
      <c r="O68" s="396"/>
    </row>
    <row r="69" spans="1:16" s="65" customFormat="1">
      <c r="A69" s="52" t="s">
        <v>218</v>
      </c>
      <c r="B69" s="53"/>
      <c r="C69" s="55"/>
      <c r="D69" s="127" t="s">
        <v>219</v>
      </c>
      <c r="E69" s="55"/>
      <c r="F69" s="56" t="s">
        <v>164</v>
      </c>
      <c r="G69" s="57"/>
      <c r="H69" s="55"/>
      <c r="I69" s="58"/>
      <c r="J69" s="58">
        <f>SUM(J70:J70)</f>
        <v>0</v>
      </c>
      <c r="K69" s="375"/>
      <c r="L69" s="375">
        <f>SUM(L70:L70)</f>
        <v>0</v>
      </c>
      <c r="M69" s="375"/>
      <c r="N69" s="375">
        <f>SUM(N70:N70)</f>
        <v>0</v>
      </c>
      <c r="O69" s="391"/>
      <c r="P69" s="63"/>
    </row>
    <row r="70" spans="1:16">
      <c r="B70" s="223"/>
      <c r="C70" s="224"/>
      <c r="D70" s="225"/>
      <c r="E70" s="224"/>
      <c r="F70" s="226"/>
      <c r="G70" s="227"/>
      <c r="H70" s="224"/>
      <c r="I70" s="228"/>
      <c r="J70" s="99">
        <f>ROUNDDOWN(G70*I70,0)</f>
        <v>0</v>
      </c>
      <c r="K70" s="412"/>
      <c r="L70" s="379">
        <f>ROUNDDOWN(G70*K70,0)</f>
        <v>0</v>
      </c>
      <c r="M70" s="412"/>
      <c r="N70" s="404">
        <f>ROUNDDOWN(G70*M70,0)</f>
        <v>0</v>
      </c>
      <c r="O70" s="406"/>
    </row>
    <row r="71" spans="1:16" s="65" customFormat="1">
      <c r="A71" s="52" t="s">
        <v>220</v>
      </c>
      <c r="B71" s="53"/>
      <c r="C71" s="55"/>
      <c r="D71" s="127" t="s">
        <v>221</v>
      </c>
      <c r="E71" s="55"/>
      <c r="F71" s="56" t="s">
        <v>25</v>
      </c>
      <c r="G71" s="57"/>
      <c r="H71" s="55"/>
      <c r="I71" s="58"/>
      <c r="J71" s="58">
        <f>SUM(J72)</f>
        <v>0</v>
      </c>
      <c r="K71" s="375"/>
      <c r="L71" s="375">
        <f>SUM(L72:L72)</f>
        <v>0</v>
      </c>
      <c r="M71" s="375"/>
      <c r="N71" s="390">
        <v>0</v>
      </c>
      <c r="O71" s="391"/>
      <c r="P71" s="63"/>
    </row>
    <row r="72" spans="1:16">
      <c r="B72" s="223"/>
      <c r="C72" s="224"/>
      <c r="D72" s="225"/>
      <c r="E72" s="224"/>
      <c r="F72" s="226"/>
      <c r="G72" s="227"/>
      <c r="H72" s="224"/>
      <c r="I72" s="228"/>
      <c r="J72" s="99">
        <f>ROUNDDOWN(G72*I72,0)</f>
        <v>0</v>
      </c>
      <c r="K72" s="412"/>
      <c r="L72" s="379">
        <f>ROUNDDOWN(G72*K72,0)</f>
        <v>0</v>
      </c>
      <c r="M72" s="412"/>
      <c r="N72" s="404">
        <f>ROUNDDOWN(G72*M72,0)</f>
        <v>0</v>
      </c>
      <c r="O72" s="406"/>
    </row>
    <row r="73" spans="1:16" s="65" customFormat="1">
      <c r="A73" s="52" t="s">
        <v>206</v>
      </c>
      <c r="B73" s="53"/>
      <c r="C73" s="55"/>
      <c r="D73" s="127" t="s">
        <v>125</v>
      </c>
      <c r="E73" s="55"/>
      <c r="F73" s="56" t="s">
        <v>222</v>
      </c>
      <c r="G73" s="57"/>
      <c r="H73" s="55"/>
      <c r="I73" s="58"/>
      <c r="J73" s="58">
        <f>SUM(J74:J74)</f>
        <v>0</v>
      </c>
      <c r="K73" s="375"/>
      <c r="L73" s="375">
        <f>SUM(L74:L74)</f>
        <v>0</v>
      </c>
      <c r="M73" s="375"/>
      <c r="N73" s="58">
        <f>SUM(N74:N74)</f>
        <v>0</v>
      </c>
      <c r="O73" s="391"/>
      <c r="P73" s="63"/>
    </row>
    <row r="74" spans="1:16" ht="12.75" thickBot="1">
      <c r="B74" s="223"/>
      <c r="C74" s="224"/>
      <c r="D74" s="225"/>
      <c r="E74" s="233"/>
      <c r="F74" s="136"/>
      <c r="G74" s="175"/>
      <c r="H74" s="135"/>
      <c r="I74" s="228"/>
      <c r="J74" s="99">
        <f>ROUNDDOWN(G74*I74,0)</f>
        <v>0</v>
      </c>
      <c r="K74" s="412"/>
      <c r="L74" s="379">
        <f>ROUNDDOWN(G74*K74,0)</f>
        <v>0</v>
      </c>
      <c r="M74" s="412"/>
      <c r="N74" s="404">
        <f>ROUNDDOWN(G74*M74,0)</f>
        <v>0</v>
      </c>
      <c r="O74" s="413"/>
    </row>
    <row r="75" spans="1:16" ht="20.25" customHeight="1" thickBot="1">
      <c r="B75" s="235"/>
      <c r="C75" s="236"/>
      <c r="D75" s="236"/>
      <c r="E75" s="236"/>
      <c r="F75" s="237" t="s">
        <v>223</v>
      </c>
      <c r="G75" s="238"/>
      <c r="H75" s="239"/>
      <c r="I75" s="240"/>
      <c r="J75" s="241">
        <f>J13+J42</f>
        <v>0</v>
      </c>
      <c r="K75" s="414"/>
      <c r="L75" s="415">
        <f>L13+L42</f>
        <v>0</v>
      </c>
      <c r="M75" s="414"/>
      <c r="N75" s="415">
        <f>N13+N42</f>
        <v>0</v>
      </c>
      <c r="O75" s="416"/>
    </row>
    <row r="76" spans="1:16" ht="20.25" customHeight="1">
      <c r="B76" s="245" t="s">
        <v>224</v>
      </c>
      <c r="C76" s="246"/>
      <c r="D76" s="246"/>
      <c r="E76" s="246"/>
      <c r="F76" s="247" t="s">
        <v>33</v>
      </c>
      <c r="G76" s="44"/>
      <c r="H76" s="248"/>
      <c r="I76" s="249"/>
      <c r="J76" s="249"/>
      <c r="K76" s="417"/>
      <c r="L76" s="417"/>
      <c r="M76" s="417"/>
      <c r="N76" s="418"/>
      <c r="O76" s="419"/>
    </row>
    <row r="77" spans="1:16" s="65" customFormat="1" ht="25.9" customHeight="1" thickBot="1">
      <c r="A77" s="52"/>
      <c r="B77" s="254"/>
      <c r="C77" s="54" t="s">
        <v>240</v>
      </c>
      <c r="D77" s="255"/>
      <c r="E77" s="255"/>
      <c r="F77" s="256" t="s">
        <v>225</v>
      </c>
      <c r="G77" s="57"/>
      <c r="H77" s="55"/>
      <c r="I77" s="58"/>
      <c r="J77" s="58">
        <f>SUM(J78,J80,J82)</f>
        <v>0</v>
      </c>
      <c r="K77" s="375"/>
      <c r="L77" s="375">
        <f>SUM(L78,L80,L82)</f>
        <v>0</v>
      </c>
      <c r="M77" s="375"/>
      <c r="N77" s="375">
        <f>SUM(N78,N80,N82)</f>
        <v>0</v>
      </c>
      <c r="O77" s="391"/>
      <c r="P77" s="63"/>
    </row>
    <row r="78" spans="1:16" s="65" customFormat="1">
      <c r="A78" s="52"/>
      <c r="B78" s="254"/>
      <c r="C78" s="255"/>
      <c r="D78" s="255" t="s">
        <v>68</v>
      </c>
      <c r="E78" s="255"/>
      <c r="F78" s="56" t="s">
        <v>35</v>
      </c>
      <c r="G78" s="57"/>
      <c r="H78" s="55"/>
      <c r="I78" s="58"/>
      <c r="J78" s="375">
        <f>SUM(J79:J79)</f>
        <v>0</v>
      </c>
      <c r="K78" s="375"/>
      <c r="L78" s="375">
        <f>SUM(L79:L79)</f>
        <v>0</v>
      </c>
      <c r="M78" s="375"/>
      <c r="N78" s="375">
        <f>SUM(N79:N79)</f>
        <v>0</v>
      </c>
      <c r="O78" s="391"/>
      <c r="P78" s="63"/>
    </row>
    <row r="79" spans="1:16" s="65" customFormat="1">
      <c r="A79" s="52"/>
      <c r="B79" s="463"/>
      <c r="C79" s="464"/>
      <c r="D79" s="464"/>
      <c r="E79" s="464"/>
      <c r="F79" s="465"/>
      <c r="G79" s="165"/>
      <c r="H79" s="453"/>
      <c r="I79" s="166"/>
      <c r="J79" s="99">
        <f>ROUNDDOWN(G79*I79,0)</f>
        <v>0</v>
      </c>
      <c r="K79" s="400"/>
      <c r="L79" s="379">
        <f>ROUNDDOWN(G79*K79,0)</f>
        <v>0</v>
      </c>
      <c r="M79" s="400"/>
      <c r="N79" s="404">
        <f>ROUNDDOWN(G79*M79,0)</f>
        <v>0</v>
      </c>
      <c r="O79" s="466"/>
      <c r="P79" s="63"/>
    </row>
    <row r="80" spans="1:16" s="65" customFormat="1">
      <c r="A80" s="257"/>
      <c r="B80" s="462"/>
      <c r="C80" s="458"/>
      <c r="D80" s="458" t="s">
        <v>226</v>
      </c>
      <c r="E80" s="458"/>
      <c r="F80" s="456" t="s">
        <v>34</v>
      </c>
      <c r="G80" s="457"/>
      <c r="H80" s="458"/>
      <c r="I80" s="459"/>
      <c r="J80" s="375">
        <f>SUM(J81:J81)</f>
        <v>0</v>
      </c>
      <c r="K80" s="460"/>
      <c r="L80" s="375">
        <f>SUM(L81:L81)</f>
        <v>0</v>
      </c>
      <c r="M80" s="460"/>
      <c r="N80" s="375">
        <f>SUM(N81:N81)</f>
        <v>0</v>
      </c>
      <c r="O80" s="461"/>
      <c r="P80" s="63"/>
    </row>
    <row r="81" spans="1:16">
      <c r="A81" s="151"/>
      <c r="B81" s="152"/>
      <c r="C81" s="153"/>
      <c r="D81" s="153"/>
      <c r="E81" s="153"/>
      <c r="F81" s="154"/>
      <c r="G81" s="155"/>
      <c r="H81" s="153"/>
      <c r="I81" s="160"/>
      <c r="J81" s="99">
        <f>ROUNDDOWN(G81*I81,0)</f>
        <v>0</v>
      </c>
      <c r="K81" s="405"/>
      <c r="L81" s="379">
        <f>ROUNDDOWN(G81*K81,0)</f>
        <v>0</v>
      </c>
      <c r="M81" s="405"/>
      <c r="N81" s="404">
        <f>ROUNDDOWN(G81*M81,0)</f>
        <v>0</v>
      </c>
      <c r="O81" s="398"/>
    </row>
    <row r="82" spans="1:16" s="65" customFormat="1">
      <c r="A82" s="52"/>
      <c r="B82" s="53"/>
      <c r="C82" s="55"/>
      <c r="D82" s="127" t="s">
        <v>227</v>
      </c>
      <c r="E82" s="127"/>
      <c r="F82" s="56" t="s">
        <v>36</v>
      </c>
      <c r="G82" s="57"/>
      <c r="H82" s="55"/>
      <c r="I82" s="58"/>
      <c r="J82" s="375">
        <f>SUM(J83:J83)</f>
        <v>0</v>
      </c>
      <c r="K82" s="375"/>
      <c r="L82" s="375">
        <f>SUM(L83:L83)</f>
        <v>0</v>
      </c>
      <c r="M82" s="375"/>
      <c r="N82" s="375">
        <f>SUM(N83:N83)</f>
        <v>0</v>
      </c>
      <c r="O82" s="391"/>
      <c r="P82" s="63"/>
    </row>
    <row r="83" spans="1:16">
      <c r="B83" s="104"/>
      <c r="C83" s="454"/>
      <c r="D83" s="130"/>
      <c r="E83" s="130"/>
      <c r="F83" s="106"/>
      <c r="G83" s="107"/>
      <c r="H83" s="105"/>
      <c r="I83" s="108"/>
      <c r="J83" s="99">
        <f>ROUNDDOWN(G83*I83,0)</f>
        <v>0</v>
      </c>
      <c r="K83" s="383"/>
      <c r="L83" s="379">
        <f>ROUNDDOWN(G83*K83,0)</f>
        <v>0</v>
      </c>
      <c r="M83" s="383"/>
      <c r="N83" s="404">
        <f>ROUNDDOWN(G83*M83,0)</f>
        <v>0</v>
      </c>
      <c r="O83" s="384"/>
    </row>
    <row r="84" spans="1:16" s="65" customFormat="1">
      <c r="A84" s="52"/>
      <c r="B84" s="254"/>
      <c r="C84" s="186" t="s">
        <v>241</v>
      </c>
      <c r="D84" s="255"/>
      <c r="E84" s="255"/>
      <c r="F84" s="330" t="s">
        <v>160</v>
      </c>
      <c r="G84" s="57"/>
      <c r="H84" s="55"/>
      <c r="I84" s="58"/>
      <c r="J84" s="375">
        <f>SUM(J85:J85)</f>
        <v>0</v>
      </c>
      <c r="K84" s="375"/>
      <c r="L84" s="375">
        <f>SUM(L85:L85)</f>
        <v>0</v>
      </c>
      <c r="M84" s="375"/>
      <c r="N84" s="375">
        <f>SUM(N85:N85)</f>
        <v>0</v>
      </c>
      <c r="O84" s="387"/>
      <c r="P84" s="63"/>
    </row>
    <row r="85" spans="1:16" ht="12.75" thickBot="1">
      <c r="B85" s="265"/>
      <c r="C85" s="266"/>
      <c r="D85" s="266"/>
      <c r="E85" s="266"/>
      <c r="F85" s="267"/>
      <c r="G85" s="268"/>
      <c r="H85" s="269"/>
      <c r="I85" s="270"/>
      <c r="J85" s="99">
        <f>ROUNDDOWN(G85*I85,0)</f>
        <v>0</v>
      </c>
      <c r="K85" s="420"/>
      <c r="L85" s="379">
        <f>ROUNDDOWN(G85*K85,0)</f>
        <v>0</v>
      </c>
      <c r="M85" s="420"/>
      <c r="N85" s="404">
        <f>ROUNDDOWN(G85*M85,0)</f>
        <v>0</v>
      </c>
      <c r="O85" s="421"/>
    </row>
    <row r="86" spans="1:16" ht="20.25" customHeight="1" thickBot="1">
      <c r="B86" s="276"/>
      <c r="C86" s="277"/>
      <c r="D86" s="277"/>
      <c r="E86" s="277"/>
      <c r="F86" s="278" t="s">
        <v>223</v>
      </c>
      <c r="G86" s="279"/>
      <c r="H86" s="280"/>
      <c r="I86" s="281"/>
      <c r="J86" s="282">
        <f>J77+J84</f>
        <v>0</v>
      </c>
      <c r="K86" s="422"/>
      <c r="L86" s="423">
        <f>L77+L84</f>
        <v>0</v>
      </c>
      <c r="M86" s="422"/>
      <c r="N86" s="423">
        <f>N77+N84</f>
        <v>0</v>
      </c>
      <c r="O86" s="424"/>
    </row>
    <row r="87" spans="1:16" ht="20.25" customHeight="1">
      <c r="B87" s="286" t="s">
        <v>152</v>
      </c>
      <c r="C87" s="287"/>
      <c r="D87" s="287"/>
      <c r="E87" s="287"/>
      <c r="F87" s="288" t="s">
        <v>155</v>
      </c>
      <c r="G87" s="44"/>
      <c r="H87" s="248"/>
      <c r="I87" s="249"/>
      <c r="J87" s="290"/>
      <c r="K87" s="417"/>
      <c r="L87" s="425"/>
      <c r="M87" s="417"/>
      <c r="N87" s="426"/>
      <c r="O87" s="427"/>
    </row>
    <row r="88" spans="1:16" ht="20.25" customHeight="1" thickBot="1">
      <c r="B88" s="293"/>
      <c r="C88" s="294"/>
      <c r="D88" s="294"/>
      <c r="E88" s="294"/>
      <c r="F88" s="295"/>
      <c r="G88" s="428"/>
      <c r="H88" s="297"/>
      <c r="I88" s="298"/>
      <c r="J88" s="59">
        <v>0</v>
      </c>
      <c r="K88" s="429"/>
      <c r="L88" s="430">
        <v>0</v>
      </c>
      <c r="M88" s="429"/>
      <c r="N88" s="431">
        <v>0</v>
      </c>
      <c r="O88" s="376"/>
    </row>
    <row r="89" spans="1:16" ht="20.25" customHeight="1" thickBot="1">
      <c r="B89" s="302"/>
      <c r="C89" s="303"/>
      <c r="D89" s="303"/>
      <c r="E89" s="303"/>
      <c r="F89" s="304" t="s">
        <v>71</v>
      </c>
      <c r="G89" s="238"/>
      <c r="H89" s="239"/>
      <c r="I89" s="240"/>
      <c r="J89" s="241">
        <f>J88</f>
        <v>0</v>
      </c>
      <c r="K89" s="414"/>
      <c r="L89" s="241">
        <f>L88</f>
        <v>0</v>
      </c>
      <c r="M89" s="414"/>
      <c r="N89" s="241">
        <f>N88</f>
        <v>0</v>
      </c>
      <c r="O89" s="416"/>
    </row>
    <row r="90" spans="1:16" ht="20.25" customHeight="1" thickBot="1">
      <c r="B90" s="308"/>
      <c r="C90" s="269"/>
      <c r="D90" s="269"/>
      <c r="E90" s="269"/>
      <c r="F90" s="309" t="s">
        <v>26</v>
      </c>
      <c r="G90" s="268"/>
      <c r="H90" s="269"/>
      <c r="I90" s="270"/>
      <c r="J90" s="311">
        <f>SUM(J75,J86,J89)</f>
        <v>0</v>
      </c>
      <c r="K90" s="420"/>
      <c r="L90" s="311">
        <f>SUM(L75,L86,L89)</f>
        <v>0</v>
      </c>
      <c r="M90" s="420"/>
      <c r="N90" s="311">
        <f>SUM(N75,N86,N89)</f>
        <v>0</v>
      </c>
      <c r="O90" s="432"/>
      <c r="P90" s="22"/>
    </row>
    <row r="91" spans="1:16" ht="13.5" customHeight="1">
      <c r="B91" s="24"/>
      <c r="C91" s="24"/>
      <c r="D91" s="24"/>
      <c r="E91" s="24"/>
      <c r="F91" s="314"/>
      <c r="G91" s="315"/>
      <c r="H91" s="24"/>
      <c r="I91" s="25"/>
      <c r="J91" s="25"/>
      <c r="K91" s="365"/>
      <c r="L91" s="365"/>
      <c r="M91" s="365"/>
      <c r="N91" s="365"/>
      <c r="O91" s="365"/>
      <c r="P91" s="27"/>
    </row>
    <row r="92" spans="1:16" s="438" customFormat="1" ht="18.75">
      <c r="A92" s="433"/>
      <c r="B92" s="367" t="s">
        <v>228</v>
      </c>
      <c r="C92" s="433"/>
      <c r="D92" s="433"/>
      <c r="E92" s="433"/>
      <c r="F92" s="433"/>
      <c r="G92" s="434"/>
      <c r="H92" s="368"/>
      <c r="I92" s="434"/>
      <c r="J92" s="435"/>
      <c r="K92" s="436"/>
      <c r="L92" s="437"/>
      <c r="M92" s="436"/>
      <c r="N92" s="437"/>
      <c r="O92" s="437"/>
      <c r="P92" s="433"/>
    </row>
    <row r="93" spans="1:16" s="438" customFormat="1" ht="20.45" customHeight="1">
      <c r="A93" s="433"/>
      <c r="B93" s="808"/>
      <c r="C93" s="808"/>
      <c r="D93" s="808"/>
      <c r="E93" s="808"/>
      <c r="F93" s="808" t="s">
        <v>229</v>
      </c>
      <c r="G93" s="819" t="s">
        <v>230</v>
      </c>
      <c r="H93" s="820"/>
      <c r="I93" s="820"/>
      <c r="J93" s="821"/>
      <c r="K93" s="812" t="s">
        <v>184</v>
      </c>
      <c r="L93" s="813"/>
      <c r="M93" s="812" t="s">
        <v>231</v>
      </c>
      <c r="N93" s="813"/>
      <c r="O93" s="814" t="s">
        <v>37</v>
      </c>
    </row>
    <row r="94" spans="1:16" s="438" customFormat="1" ht="20.45" customHeight="1">
      <c r="A94" s="433"/>
      <c r="B94" s="808"/>
      <c r="C94" s="808"/>
      <c r="D94" s="808"/>
      <c r="E94" s="808"/>
      <c r="F94" s="808"/>
      <c r="G94" s="822"/>
      <c r="H94" s="823"/>
      <c r="I94" s="823"/>
      <c r="J94" s="824"/>
      <c r="K94" s="451" t="s">
        <v>18</v>
      </c>
      <c r="L94" s="451" t="s">
        <v>19</v>
      </c>
      <c r="M94" s="451" t="s">
        <v>18</v>
      </c>
      <c r="N94" s="451" t="s">
        <v>19</v>
      </c>
      <c r="O94" s="815"/>
    </row>
    <row r="95" spans="1:16" s="438" customFormat="1" ht="19.899999999999999" customHeight="1">
      <c r="A95" s="433"/>
      <c r="B95" s="439"/>
      <c r="C95" s="440"/>
      <c r="D95" s="440"/>
      <c r="E95" s="440"/>
      <c r="F95" s="441"/>
      <c r="G95" s="816"/>
      <c r="H95" s="817"/>
      <c r="I95" s="817"/>
      <c r="J95" s="818"/>
      <c r="K95" s="442"/>
      <c r="L95" s="443"/>
      <c r="M95" s="442"/>
      <c r="N95" s="443"/>
      <c r="O95" s="444"/>
      <c r="P95" s="433"/>
    </row>
    <row r="96" spans="1:16" s="438" customFormat="1" ht="19.899999999999999" customHeight="1">
      <c r="A96" s="433"/>
      <c r="B96" s="445"/>
      <c r="C96" s="446"/>
      <c r="D96" s="446"/>
      <c r="E96" s="446"/>
      <c r="F96" s="447"/>
      <c r="G96" s="816"/>
      <c r="H96" s="817"/>
      <c r="I96" s="817"/>
      <c r="J96" s="818"/>
      <c r="K96" s="442"/>
      <c r="L96" s="443"/>
      <c r="M96" s="442"/>
      <c r="N96" s="443"/>
      <c r="O96" s="444"/>
      <c r="P96" s="433"/>
    </row>
    <row r="97" spans="1:16" s="438" customFormat="1" ht="19.899999999999999" customHeight="1">
      <c r="A97" s="433"/>
      <c r="B97" s="445"/>
      <c r="C97" s="446"/>
      <c r="D97" s="446"/>
      <c r="E97" s="446"/>
      <c r="F97" s="447"/>
      <c r="G97" s="816"/>
      <c r="H97" s="817"/>
      <c r="I97" s="817"/>
      <c r="J97" s="818"/>
      <c r="K97" s="442"/>
      <c r="L97" s="443"/>
      <c r="M97" s="442"/>
      <c r="N97" s="443"/>
      <c r="O97" s="444"/>
      <c r="P97" s="433"/>
    </row>
    <row r="98" spans="1:16" s="438" customFormat="1" ht="19.899999999999999" customHeight="1">
      <c r="A98" s="433"/>
      <c r="B98" s="445"/>
      <c r="C98" s="446"/>
      <c r="D98" s="446"/>
      <c r="E98" s="446"/>
      <c r="F98" s="447"/>
      <c r="G98" s="816"/>
      <c r="H98" s="817"/>
      <c r="I98" s="817"/>
      <c r="J98" s="818"/>
      <c r="K98" s="442"/>
      <c r="L98" s="443"/>
      <c r="M98" s="442"/>
      <c r="N98" s="443"/>
      <c r="O98" s="444"/>
      <c r="P98" s="433"/>
    </row>
    <row r="99" spans="1:16" s="438" customFormat="1" ht="19.899999999999999" customHeight="1">
      <c r="A99" s="433"/>
      <c r="B99" s="445"/>
      <c r="C99" s="446"/>
      <c r="D99" s="446"/>
      <c r="E99" s="446"/>
      <c r="F99" s="448"/>
      <c r="G99" s="816"/>
      <c r="H99" s="817"/>
      <c r="I99" s="817"/>
      <c r="J99" s="818"/>
      <c r="K99" s="442"/>
      <c r="L99" s="443"/>
      <c r="M99" s="442"/>
      <c r="N99" s="443"/>
      <c r="O99" s="444"/>
      <c r="P99" s="433"/>
    </row>
    <row r="100" spans="1:16" s="438" customFormat="1" ht="19.899999999999999" customHeight="1">
      <c r="A100" s="433"/>
      <c r="B100" s="445"/>
      <c r="C100" s="446"/>
      <c r="D100" s="446"/>
      <c r="E100" s="446"/>
      <c r="F100" s="448"/>
      <c r="G100" s="816"/>
      <c r="H100" s="817"/>
      <c r="I100" s="817"/>
      <c r="J100" s="818"/>
      <c r="K100" s="442"/>
      <c r="L100" s="443"/>
      <c r="M100" s="442"/>
      <c r="N100" s="443"/>
      <c r="O100" s="444"/>
      <c r="P100" s="433"/>
    </row>
    <row r="101" spans="1:16" ht="13.5">
      <c r="B101"/>
      <c r="C101" s="22"/>
      <c r="D101" s="22"/>
      <c r="E101" s="22"/>
      <c r="F101" s="22"/>
      <c r="G101" s="23"/>
      <c r="H101" s="24"/>
      <c r="I101" s="25"/>
      <c r="J101" s="26"/>
      <c r="K101" s="365"/>
      <c r="L101" s="366"/>
      <c r="M101" s="365"/>
      <c r="N101" s="366"/>
      <c r="O101" s="366"/>
      <c r="P101" s="22"/>
    </row>
  </sheetData>
  <mergeCells count="25">
    <mergeCell ref="G97:J97"/>
    <mergeCell ref="G98:J98"/>
    <mergeCell ref="G99:J99"/>
    <mergeCell ref="G100:J100"/>
    <mergeCell ref="G93:J94"/>
    <mergeCell ref="M93:N93"/>
    <mergeCell ref="O93:O94"/>
    <mergeCell ref="G95:J95"/>
    <mergeCell ref="G96:J96"/>
    <mergeCell ref="M10:N10"/>
    <mergeCell ref="O10:O11"/>
    <mergeCell ref="K93:L93"/>
    <mergeCell ref="B93:B94"/>
    <mergeCell ref="C93:C94"/>
    <mergeCell ref="D93:D94"/>
    <mergeCell ref="E93:E94"/>
    <mergeCell ref="F93:F94"/>
    <mergeCell ref="B1:K2"/>
    <mergeCell ref="B10:B11"/>
    <mergeCell ref="C10:C11"/>
    <mergeCell ref="D10:D11"/>
    <mergeCell ref="E10:E11"/>
    <mergeCell ref="F10:F11"/>
    <mergeCell ref="G10:J10"/>
    <mergeCell ref="K10:L10"/>
  </mergeCells>
  <phoneticPr fontId="3"/>
  <pageMargins left="0.70866141732283472" right="0.70866141732283472" top="0.74803149606299213" bottom="0.74803149606299213" header="0.31496062992125984" footer="0.31496062992125984"/>
  <pageSetup paperSize="8" scale="73" fitToHeight="0" orientation="portrait" r:id="rId1"/>
  <headerFooter>
    <oddHeader>&amp;R&amp;F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見積書区分け（例）</vt:lpstr>
      <vt:lpstr>見積書（総括表）</vt:lpstr>
      <vt:lpstr>見積書 (内訳書)</vt:lpstr>
      <vt:lpstr>単価積算説明資料</vt:lpstr>
      <vt:lpstr>'見積書 (内訳書)'!Print_Area</vt:lpstr>
      <vt:lpstr>'見積書（総括表）'!Print_Area</vt:lpstr>
      <vt:lpstr>'見積書区分け（例）'!Print_Area</vt:lpstr>
      <vt:lpstr>単価積算説明資料!Print_Area</vt:lpstr>
      <vt:lpstr>'見積書 (内訳書)'!Print_Titles</vt:lpstr>
      <vt:lpstr>単価積算説明資料!Print_Titles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2016-03-04T06:16:59Z</dcterms:created>
  <dcterms:modified xsi:type="dcterms:W3CDTF">2018-10-01T02:32:01Z</dcterms:modified>
</cp:coreProperties>
</file>